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0" yWindow="65516" windowWidth="19380" windowHeight="14540" tabRatio="849" activeTab="0"/>
  </bookViews>
  <sheets>
    <sheet name="Instructions" sheetId="1" r:id="rId1"/>
    <sheet name="Choose Waste Type" sheetId="2" r:id="rId2"/>
    <sheet name="to print-- clipboard sheets" sheetId="3" r:id="rId3"/>
    <sheet name="Form for generating label" sheetId="4" r:id="rId4"/>
    <sheet name="to print--contents label" sheetId="5" r:id="rId5"/>
  </sheets>
  <definedNames>
    <definedName name="_xlnm.Print_Area" localSheetId="0">'Instructions'!$A$1:$A$24</definedName>
    <definedName name="_xlnm.Print_Area" localSheetId="2">'to print-- clipboard sheets'!$A$1:$R$22</definedName>
    <definedName name="_xlnm.Print_Area" localSheetId="4">'to print--contents label'!$A$2:$A$43</definedName>
  </definedNames>
  <calcPr fullCalcOnLoad="1"/>
</workbook>
</file>

<file path=xl/sharedStrings.xml><?xml version="1.0" encoding="utf-8"?>
<sst xmlns="http://schemas.openxmlformats.org/spreadsheetml/2006/main" count="119" uniqueCount="90">
  <si>
    <t>1 M Potassium Hydroxide</t>
  </si>
  <si>
    <t>Silicon Dioxide</t>
  </si>
  <si>
    <t>Alumina (Aluminum Oxide)</t>
  </si>
  <si>
    <t>Magnesium Sulfate</t>
  </si>
  <si>
    <t>Calcium Carbonate</t>
  </si>
  <si>
    <t>Paper</t>
  </si>
  <si>
    <t>Trace organic (g)</t>
  </si>
  <si>
    <t>mL</t>
  </si>
  <si>
    <t>g</t>
  </si>
  <si>
    <t>Solid Waste</t>
  </si>
  <si>
    <t>Celite (cellulose)</t>
  </si>
  <si>
    <t>Carbon, activated</t>
  </si>
  <si>
    <t>Types listed Below</t>
  </si>
  <si>
    <t>Units (mL or g)</t>
  </si>
  <si>
    <t>Solvent List:</t>
  </si>
  <si>
    <t>End of Solvent List</t>
  </si>
  <si>
    <t>X</t>
  </si>
  <si>
    <t>Silver Chloride</t>
  </si>
  <si>
    <t>Iron (hydr)oxide</t>
  </si>
  <si>
    <t>Date waste collection started: __________</t>
  </si>
  <si>
    <t>Instructions for Labelling Mixed Chemical Waste Containers</t>
  </si>
  <si>
    <t>Date</t>
  </si>
  <si>
    <t>Acetone</t>
  </si>
  <si>
    <t>Dichloromethane</t>
  </si>
  <si>
    <t>Methanol</t>
  </si>
  <si>
    <t>Ethanol</t>
  </si>
  <si>
    <t>Tetrahydrofuran</t>
  </si>
  <si>
    <t>Toluene</t>
  </si>
  <si>
    <t>Chloroform</t>
  </si>
  <si>
    <t>Benzene</t>
  </si>
  <si>
    <t>Water</t>
  </si>
  <si>
    <t>Ethyl Acetate</t>
  </si>
  <si>
    <t>Hexanes</t>
  </si>
  <si>
    <t>Isopropanol</t>
  </si>
  <si>
    <t>Ethyl Ether</t>
  </si>
  <si>
    <t>Other (specify at right)</t>
  </si>
  <si>
    <t>List all contents except trace impurities (&lt; 0.5 g or &lt; 0.5 mL).  Estimate contents to nearest mL.  For solids, use g instead of mL.</t>
  </si>
  <si>
    <t>NAMES (not formulas) of Other Contents</t>
  </si>
  <si>
    <t>Page Totals</t>
  </si>
  <si>
    <t>Dimethylformamide</t>
  </si>
  <si>
    <t>Rank</t>
  </si>
  <si>
    <t># comp:</t>
  </si>
  <si>
    <t>Approximate composition:</t>
  </si>
  <si>
    <t>NOTE: DO NOT EDIT THIS PAGE DIRECTLY; WORK WITH THE "Form for generating label"</t>
  </si>
  <si>
    <t>Printing this page will print column A</t>
  </si>
  <si>
    <t>Voume on line</t>
  </si>
  <si>
    <t>Percentage of Component in Waste Container</t>
  </si>
  <si>
    <t>Total Contents:</t>
  </si>
  <si>
    <t>Total volume of "Other" component</t>
  </si>
  <si>
    <t xml:space="preserve"> </t>
  </si>
  <si>
    <t>clipboard pages (OK to use page totals, but each "Other" must be on separate line). The label to print out will appear on the next worksheet</t>
  </si>
  <si>
    <t xml:space="preserve">Use this form for generating a label.  Fill in the total volume of waste in the space at right, and using only the light-colored cells below, fill in the data from the </t>
  </si>
  <si>
    <t>Optional note:</t>
  </si>
  <si>
    <t>Aqueous Acidic Waste</t>
  </si>
  <si>
    <t>Aqueous Basic Waste</t>
  </si>
  <si>
    <t>Enter "X" next to chosen waste type</t>
  </si>
  <si>
    <t>Cyclohexane</t>
  </si>
  <si>
    <t>Organic NON-halogenated</t>
  </si>
  <si>
    <t>Organic (incl. halogenated)</t>
  </si>
  <si>
    <t>Carbon Tetrachloride</t>
  </si>
  <si>
    <t>Acetonitrile</t>
  </si>
  <si>
    <t>1 M Acetic Acid</t>
  </si>
  <si>
    <t>Hydrochloric Acid (12 M)</t>
  </si>
  <si>
    <t>1 M Hydrochloric Acid</t>
  </si>
  <si>
    <t>1 M Nitric Acid</t>
  </si>
  <si>
    <t>1 M Sulfuric Acid</t>
  </si>
  <si>
    <t>Acetic Acid (17.5 M)</t>
  </si>
  <si>
    <t>Nitric Acid (16 M)</t>
  </si>
  <si>
    <t>Sulfuric Acid (18 M)</t>
  </si>
  <si>
    <t>Ammonia (1 M)</t>
  </si>
  <si>
    <t>Triethylamine</t>
  </si>
  <si>
    <t>Sodium Hydroxide (g)</t>
  </si>
  <si>
    <t>1 M Sodium Hydroxide</t>
  </si>
  <si>
    <t>Sodium Carbonate (g)</t>
  </si>
  <si>
    <t>Potassium Hydroxide (g)</t>
  </si>
  <si>
    <t>c) Enter data from the clipboard sheets into the light colored cells.  You can either enter the data line-by-line or use the page totals.  Use 1 line for each other component (or if you use multiple lines for the same other component, be sure to spell the component exactly the same way).</t>
  </si>
  <si>
    <t>d) Hopefully when you are done entering all the solvent volumes, the unaccounted volume will be small (this is why it is important to always enter estimated amounts for each addition to the waste).  Go to the worksheet labelled 'to print--contents label' and print it out.</t>
  </si>
  <si>
    <t>TO PRINT OUT MORE CLIPBOARD SHEETS: Start by choosing the proper waste type (step 4a) and then choose the 'to print--clipboard sheets' worksheet and print as many copies as you need.</t>
  </si>
  <si>
    <t>TO CHANGE THE LIST OF COMMON COMPONENTS, OR TO CREATE A NEW WASTE TYPE: This is done on the 'Choose Waste Type' worksheet, in the black area to the right of the list of waste types.  For each waste type there are 14 different standard components.  If you would like a new waste type (and solvent list) to be permanently included in the downloadable spreadsheet, send an email (with your modified spreadsheet) to rscarrow@haverford.edu.</t>
  </si>
  <si>
    <t>b) Go to the worksheet 'Form for generating label'.  Enter the approximate volume (in mL; 5 gallons = 19000 mL) in cell R1.</t>
  </si>
  <si>
    <t>These instructions are the first worksheet of 'Hazardous Waste Container Inventory', an EXCEL spreadsheet that may be downloaded as www.haverford.edu/chemistry/resources/wasteinventory.xls.  The spreadsheet contains several worksheets; to switch between worksheets use the 'tabs' that appear at the bottom (left side) of the spreadsheet.  These instructions have a tab labelled 'instructions'.</t>
  </si>
  <si>
    <r>
      <t xml:space="preserve">1) When you start a new 5 gallon drum (=19 L), fill out and place on the drum a yellow hazardous waste label.  For organic waste in particular, be careful not to spill solvent across the waste label.  Include the waste type (organic NON-halogenated, for instance), and write 'see list for contents'.  Fill in the Accumulation Date - this is is the </t>
    </r>
    <r>
      <rPr>
        <b/>
        <sz val="12"/>
        <rFont val="Arial"/>
        <family val="0"/>
      </rPr>
      <t>first</t>
    </r>
    <r>
      <rPr>
        <sz val="12"/>
        <rFont val="Arial"/>
        <family val="0"/>
      </rPr>
      <t xml:space="preserve"> day waste is added to the waste container.</t>
    </r>
  </si>
  <si>
    <t>4) If a page on the clipboard fills up before the drum, then total up the mL for each of the standard solvents at the bottom of the page, and then pull out a blank clipboard page and put it on top (write "p. 2" and put page 1 just behind it so that page 1 doesn't get forgotten later).</t>
  </si>
  <si>
    <r>
      <t xml:space="preserve">5) </t>
    </r>
    <r>
      <rPr>
        <b/>
        <sz val="12"/>
        <rFont val="Arial"/>
        <family val="0"/>
      </rPr>
      <t xml:space="preserve">When the drum fills up, you must create and print out a list of the contents and attach it to the waste drum. </t>
    </r>
    <r>
      <rPr>
        <sz val="12"/>
        <rFont val="Arial"/>
        <family val="0"/>
      </rPr>
      <t xml:space="preserve"> This can be done using some of the worksheets found on the 'Hazardous Waste Container Inventory' spreadsheet.  Instructions for this are as follows:</t>
    </r>
  </si>
  <si>
    <t>3) After each addition to the waste drum (or at least once a day), write the date, your name, and the approximate number of mL of each solvent that you add to the drum.  If the solvent isn't listed along the top, include it as "other" (use multiple lines for multiple other components).</t>
  </si>
  <si>
    <t xml:space="preserve">e) After printing the contents label, cut it down to size, and securely tape it to the side of the drum (under the yellow label).  Then move the drum down to the Chemical Waste Storage room in the basement.  </t>
  </si>
  <si>
    <t>2) Print out new "clipboard sheets" to be associated with the new waste drum you started.  In the "choose waste type" worksheet (see tab at bottom), put an "X" next to the type of waste and make sure there is no "X" next to other types (your waste type will now appear in the red box at the top of the sheet).  Then print out several copies of the "to print--clipboard sheets" worksheet, and put them on a clipboard next to the waste drum.</t>
  </si>
  <si>
    <t>a) Use the "Choose Waste Type" worksheet to set the waste type (as in step 2).</t>
  </si>
  <si>
    <t>6) FOR AQUEOUS WASTE (ACIDIC OR BASIC), MEASURE pH (METER OR PAPER) OF THE FULL DRUM AND WRITE IT ON THE LABEL.</t>
  </si>
  <si>
    <t>Note: When mixed chem waste drum is full, you must use the information from this sheet to generate a contents label for the drum.  See www.haverford.edu/chem/resources/wasteinventory.xls for instructions.  
Your Name (+ Lab Room)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</si>
</sst>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quot;mL&quot;"/>
    <numFmt numFmtId="165" formatCode="0.0%"/>
    <numFmt numFmtId="166" formatCode="0.0%;;"/>
    <numFmt numFmtId="167" formatCode="General;;"/>
    <numFmt numFmtId="168" formatCode="General;&quot;repeat&quot;;"/>
    <numFmt numFmtId="169" formatCode="&quot;Unaccounted = &quot;General\ &quot;mL&quot;"/>
    <numFmt numFmtId="170" formatCode="&quot;Unaccounted = &quot;0%"/>
    <numFmt numFmtId="171" formatCode="&quot;Chosen (&quot;0&quot;) = &quot;"/>
    <numFmt numFmtId="172" formatCode="&quot;Unaccounted = &quot;General"/>
  </numFmts>
  <fonts count="54">
    <font>
      <sz val="10"/>
      <name val="Arial"/>
      <family val="0"/>
    </font>
    <font>
      <sz val="8"/>
      <name val="Arial"/>
      <family val="0"/>
    </font>
    <font>
      <u val="single"/>
      <sz val="10"/>
      <color indexed="12"/>
      <name val="Arial"/>
      <family val="0"/>
    </font>
    <font>
      <u val="single"/>
      <sz val="10"/>
      <color indexed="61"/>
      <name val="Arial"/>
      <family val="0"/>
    </font>
    <font>
      <sz val="12"/>
      <name val="Arial"/>
      <family val="0"/>
    </font>
    <font>
      <sz val="12"/>
      <color indexed="10"/>
      <name val="Arial"/>
      <family val="0"/>
    </font>
    <font>
      <b/>
      <sz val="16"/>
      <name val="Arial"/>
      <family val="0"/>
    </font>
    <font>
      <b/>
      <sz val="14"/>
      <name val="Arial"/>
      <family val="0"/>
    </font>
    <font>
      <b/>
      <sz val="10"/>
      <color indexed="9"/>
      <name val="Arial"/>
      <family val="0"/>
    </font>
    <font>
      <b/>
      <sz val="12"/>
      <color indexed="9"/>
      <name val="Arial"/>
      <family val="0"/>
    </font>
    <font>
      <b/>
      <sz val="16"/>
      <color indexed="9"/>
      <name val="Arial"/>
      <family val="0"/>
    </font>
    <font>
      <sz val="10"/>
      <color indexed="43"/>
      <name val="Arial"/>
      <family val="0"/>
    </font>
    <font>
      <b/>
      <sz val="10"/>
      <color indexed="43"/>
      <name val="Arial"/>
      <family val="0"/>
    </font>
    <font>
      <sz val="8"/>
      <color indexed="43"/>
      <name val="Arial"/>
      <family val="0"/>
    </font>
    <font>
      <sz val="10"/>
      <color indexed="23"/>
      <name val="Arial"/>
      <family val="0"/>
    </font>
    <font>
      <sz val="16"/>
      <name val="Arial"/>
      <family val="0"/>
    </font>
    <font>
      <b/>
      <sz val="12"/>
      <name val="Arial"/>
      <family val="0"/>
    </font>
    <font>
      <b/>
      <sz val="18"/>
      <name val="Arial"/>
      <family val="0"/>
    </font>
    <font>
      <sz val="14"/>
      <name val="Arial"/>
      <family val="0"/>
    </font>
    <font>
      <sz val="12"/>
      <color indexed="45"/>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65"/>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7"/>
        <bgColor indexed="64"/>
      </patternFill>
    </fill>
    <fill>
      <patternFill patternType="solid">
        <fgColor indexed="5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8" fillId="33"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34" borderId="0" xfId="0" applyFill="1" applyAlignment="1">
      <alignment/>
    </xf>
    <xf numFmtId="0" fontId="0" fillId="35" borderId="0" xfId="0" applyFill="1" applyAlignment="1">
      <alignment/>
    </xf>
    <xf numFmtId="0" fontId="0" fillId="0" borderId="0" xfId="0" applyFill="1" applyAlignment="1">
      <alignment/>
    </xf>
    <xf numFmtId="0" fontId="0" fillId="36" borderId="0" xfId="0" applyFill="1" applyAlignment="1">
      <alignment/>
    </xf>
    <xf numFmtId="0" fontId="4" fillId="0" borderId="0" xfId="0" applyFont="1" applyAlignment="1">
      <alignment/>
    </xf>
    <xf numFmtId="0" fontId="4" fillId="36" borderId="0" xfId="0" applyFont="1" applyFill="1" applyAlignment="1">
      <alignment/>
    </xf>
    <xf numFmtId="165" fontId="4" fillId="36" borderId="0" xfId="0" applyNumberFormat="1" applyFont="1" applyFill="1" applyAlignment="1">
      <alignment/>
    </xf>
    <xf numFmtId="0" fontId="5" fillId="37" borderId="0" xfId="0" applyFont="1" applyFill="1" applyAlignment="1">
      <alignment/>
    </xf>
    <xf numFmtId="0" fontId="4" fillId="37" borderId="0" xfId="0" applyFont="1" applyFill="1" applyAlignment="1">
      <alignment/>
    </xf>
    <xf numFmtId="165" fontId="4" fillId="37" borderId="0" xfId="0" applyNumberFormat="1" applyFont="1" applyFill="1" applyAlignment="1">
      <alignment/>
    </xf>
    <xf numFmtId="0" fontId="0" fillId="0" borderId="0" xfId="0" applyFill="1" applyAlignment="1">
      <alignment wrapText="1"/>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38" borderId="0" xfId="0" applyFill="1" applyAlignment="1">
      <alignment/>
    </xf>
    <xf numFmtId="0" fontId="8" fillId="33" borderId="0" xfId="60">
      <alignment/>
      <protection/>
    </xf>
    <xf numFmtId="0" fontId="8" fillId="33" borderId="0" xfId="60" applyAlignment="1">
      <alignment horizontal="right"/>
      <protection/>
    </xf>
    <xf numFmtId="0" fontId="9" fillId="33" borderId="0" xfId="60" applyFont="1" applyAlignment="1">
      <alignment horizontal="right"/>
      <protection/>
    </xf>
    <xf numFmtId="0" fontId="8" fillId="39" borderId="0" xfId="60" applyFill="1">
      <alignment/>
      <protection/>
    </xf>
    <xf numFmtId="0" fontId="9" fillId="39" borderId="0" xfId="60" applyFont="1" applyFill="1" applyAlignment="1">
      <alignment horizontal="right"/>
      <protection/>
    </xf>
    <xf numFmtId="0" fontId="8" fillId="33" borderId="0" xfId="60" applyAlignment="1">
      <alignment wrapText="1"/>
      <protection/>
    </xf>
    <xf numFmtId="0" fontId="11" fillId="40" borderId="0" xfId="0" applyFont="1" applyFill="1" applyAlignment="1">
      <alignment/>
    </xf>
    <xf numFmtId="10" fontId="11" fillId="40" borderId="0" xfId="0" applyNumberFormat="1" applyFont="1" applyFill="1" applyAlignment="1">
      <alignment/>
    </xf>
    <xf numFmtId="10" fontId="12" fillId="40" borderId="0" xfId="0" applyNumberFormat="1" applyFont="1" applyFill="1" applyBorder="1" applyAlignment="1">
      <alignment horizontal="right"/>
    </xf>
    <xf numFmtId="0" fontId="11" fillId="40" borderId="0" xfId="0" applyFont="1" applyFill="1" applyAlignment="1">
      <alignment horizontal="center" textRotation="90" wrapText="1"/>
    </xf>
    <xf numFmtId="10" fontId="11" fillId="40" borderId="0" xfId="0" applyNumberFormat="1" applyFont="1" applyFill="1" applyAlignment="1">
      <alignment horizontal="center" textRotation="90" wrapText="1"/>
    </xf>
    <xf numFmtId="168" fontId="11" fillId="40" borderId="0" xfId="0" applyNumberFormat="1" applyFont="1" applyFill="1" applyBorder="1" applyAlignment="1">
      <alignment/>
    </xf>
    <xf numFmtId="166" fontId="11" fillId="40" borderId="0" xfId="0" applyNumberFormat="1" applyFont="1" applyFill="1" applyBorder="1" applyAlignment="1">
      <alignment/>
    </xf>
    <xf numFmtId="0" fontId="11" fillId="40" borderId="0" xfId="0" applyNumberFormat="1" applyFont="1" applyFill="1" applyBorder="1" applyAlignment="1">
      <alignment/>
    </xf>
    <xf numFmtId="168" fontId="13" fillId="40" borderId="0" xfId="0" applyNumberFormat="1" applyFont="1" applyFill="1" applyAlignment="1">
      <alignment/>
    </xf>
    <xf numFmtId="0" fontId="14" fillId="41" borderId="0" xfId="0" applyFont="1" applyFill="1" applyAlignment="1">
      <alignment/>
    </xf>
    <xf numFmtId="0" fontId="14" fillId="41" borderId="0" xfId="0" applyFont="1" applyFill="1" applyAlignment="1">
      <alignment horizontal="right"/>
    </xf>
    <xf numFmtId="0" fontId="9" fillId="33" borderId="0" xfId="60" applyFont="1" applyAlignment="1">
      <alignment textRotation="60"/>
      <protection/>
    </xf>
    <xf numFmtId="0" fontId="4" fillId="0" borderId="10" xfId="0" applyFont="1" applyBorder="1" applyAlignment="1" applyProtection="1">
      <alignment/>
      <protection locked="0"/>
    </xf>
    <xf numFmtId="0" fontId="4" fillId="34" borderId="10" xfId="0" applyFont="1" applyFill="1" applyBorder="1" applyAlignment="1" applyProtection="1">
      <alignment/>
      <protection locked="0"/>
    </xf>
    <xf numFmtId="0" fontId="4" fillId="35" borderId="10" xfId="0" applyFont="1" applyFill="1" applyBorder="1" applyAlignment="1" applyProtection="1">
      <alignment/>
      <protection locked="0"/>
    </xf>
    <xf numFmtId="0" fontId="4" fillId="0" borderId="11" xfId="0" applyFont="1" applyBorder="1" applyAlignment="1" applyProtection="1">
      <alignment/>
      <protection locked="0"/>
    </xf>
    <xf numFmtId="0" fontId="4" fillId="34" borderId="11" xfId="0" applyFont="1" applyFill="1" applyBorder="1" applyAlignment="1" applyProtection="1">
      <alignment/>
      <protection locked="0"/>
    </xf>
    <xf numFmtId="0" fontId="4" fillId="35" borderId="11" xfId="0" applyFont="1" applyFill="1" applyBorder="1" applyAlignment="1" applyProtection="1">
      <alignment/>
      <protection locked="0"/>
    </xf>
    <xf numFmtId="167" fontId="8" fillId="33" borderId="0" xfId="60" applyNumberFormat="1">
      <alignment/>
      <protection/>
    </xf>
    <xf numFmtId="170" fontId="10" fillId="39" borderId="0" xfId="59" applyNumberFormat="1" applyFont="1" applyFill="1" applyBorder="1" applyAlignment="1">
      <alignment/>
    </xf>
    <xf numFmtId="0" fontId="8" fillId="33" borderId="0" xfId="60" applyFont="1" applyAlignment="1">
      <alignment wrapText="1"/>
      <protection/>
    </xf>
    <xf numFmtId="0" fontId="4" fillId="37" borderId="10" xfId="0" applyFont="1" applyFill="1" applyBorder="1" applyAlignment="1" applyProtection="1">
      <alignment/>
      <protection locked="0"/>
    </xf>
    <xf numFmtId="0" fontId="4" fillId="37" borderId="11" xfId="0" applyFont="1" applyFill="1" applyBorder="1" applyAlignment="1" applyProtection="1">
      <alignment/>
      <protection locked="0"/>
    </xf>
    <xf numFmtId="0" fontId="0" fillId="42" borderId="10" xfId="0" applyFill="1" applyBorder="1" applyAlignment="1" applyProtection="1">
      <alignment/>
      <protection locked="0"/>
    </xf>
    <xf numFmtId="0" fontId="0" fillId="42" borderId="11" xfId="0" applyFill="1" applyBorder="1" applyAlignment="1" applyProtection="1">
      <alignment/>
      <protection locked="0"/>
    </xf>
    <xf numFmtId="0" fontId="0" fillId="34"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16" fillId="0" borderId="0" xfId="0" applyFont="1" applyFill="1" applyAlignment="1">
      <alignment horizontal="right"/>
    </xf>
    <xf numFmtId="0" fontId="7" fillId="0" borderId="0" xfId="0" applyFont="1" applyFill="1" applyAlignment="1">
      <alignment/>
    </xf>
    <xf numFmtId="0" fontId="7" fillId="36" borderId="0" xfId="0" applyFont="1" applyFill="1" applyAlignment="1">
      <alignment/>
    </xf>
    <xf numFmtId="167" fontId="0" fillId="0" borderId="0" xfId="0" applyNumberFormat="1" applyFill="1" applyAlignment="1">
      <alignment textRotation="75"/>
    </xf>
    <xf numFmtId="167" fontId="0" fillId="34" borderId="0" xfId="0" applyNumberFormat="1" applyFont="1" applyFill="1" applyAlignment="1">
      <alignment textRotation="75"/>
    </xf>
    <xf numFmtId="167" fontId="0" fillId="35" borderId="0" xfId="0" applyNumberFormat="1" applyFill="1" applyAlignment="1">
      <alignment textRotation="75"/>
    </xf>
    <xf numFmtId="0" fontId="18" fillId="36" borderId="0" xfId="0" applyFont="1" applyFill="1" applyAlignment="1" applyProtection="1">
      <alignment/>
      <protection/>
    </xf>
    <xf numFmtId="171" fontId="18" fillId="36" borderId="0" xfId="0" applyNumberFormat="1" applyFont="1" applyFill="1" applyAlignment="1" applyProtection="1">
      <alignment/>
      <protection/>
    </xf>
    <xf numFmtId="0" fontId="18" fillId="0" borderId="0" xfId="0" applyFont="1" applyFill="1" applyAlignment="1" applyProtection="1">
      <alignment horizontal="center"/>
      <protection locked="0"/>
    </xf>
    <xf numFmtId="0" fontId="18" fillId="36" borderId="0" xfId="0" applyFont="1" applyFill="1" applyAlignment="1" applyProtection="1">
      <alignment/>
      <protection locked="0"/>
    </xf>
    <xf numFmtId="0" fontId="18" fillId="0" borderId="0" xfId="0" applyFont="1" applyFill="1" applyAlignment="1" applyProtection="1">
      <alignment/>
      <protection locked="0"/>
    </xf>
    <xf numFmtId="0" fontId="19" fillId="41" borderId="0" xfId="0" applyFont="1" applyFill="1" applyAlignment="1" applyProtection="1">
      <alignment shrinkToFit="1"/>
      <protection/>
    </xf>
    <xf numFmtId="0" fontId="19" fillId="41" borderId="0" xfId="0" applyFont="1" applyFill="1" applyAlignment="1" applyProtection="1">
      <alignment shrinkToFit="1"/>
      <protection locked="0"/>
    </xf>
    <xf numFmtId="0" fontId="18" fillId="34" borderId="0" xfId="0" applyFont="1" applyFill="1" applyAlignment="1" applyProtection="1">
      <alignment/>
      <protection locked="0"/>
    </xf>
    <xf numFmtId="0" fontId="15" fillId="34" borderId="0" xfId="0" applyFont="1" applyFill="1" applyAlignment="1" applyProtection="1">
      <alignment/>
      <protection/>
    </xf>
    <xf numFmtId="0" fontId="18" fillId="34" borderId="0" xfId="0" applyFont="1" applyFill="1" applyAlignment="1" applyProtection="1">
      <alignment/>
      <protection/>
    </xf>
    <xf numFmtId="0" fontId="6" fillId="0" borderId="0" xfId="0" applyFont="1" applyFill="1" applyAlignment="1">
      <alignment/>
    </xf>
    <xf numFmtId="0" fontId="9" fillId="39" borderId="0" xfId="0" applyFont="1" applyFill="1" applyBorder="1" applyAlignment="1">
      <alignment horizontal="left"/>
    </xf>
    <xf numFmtId="172" fontId="9" fillId="39" borderId="0" xfId="60" applyNumberFormat="1" applyFont="1" applyFill="1">
      <alignment/>
      <protection/>
    </xf>
    <xf numFmtId="0" fontId="6" fillId="0" borderId="0" xfId="0" applyNumberFormat="1" applyFont="1" applyFill="1" applyBorder="1" applyAlignment="1" applyProtection="1">
      <alignment horizontal="right"/>
      <protection locked="0"/>
    </xf>
    <xf numFmtId="0" fontId="7" fillId="0" borderId="0" xfId="0" applyFont="1" applyAlignment="1">
      <alignment/>
    </xf>
    <xf numFmtId="0" fontId="4" fillId="0" borderId="0" xfId="0" applyFont="1" applyAlignment="1">
      <alignment horizontal="left"/>
    </xf>
    <xf numFmtId="0" fontId="4" fillId="0" borderId="0" xfId="0" applyFont="1" applyAlignment="1">
      <alignment horizontal="left" indent="1"/>
    </xf>
    <xf numFmtId="0" fontId="0" fillId="43" borderId="0" xfId="0" applyFill="1" applyAlignment="1">
      <alignment/>
    </xf>
    <xf numFmtId="0" fontId="0" fillId="43" borderId="0" xfId="0" applyFill="1" applyAlignment="1">
      <alignment wrapText="1"/>
    </xf>
    <xf numFmtId="0" fontId="0" fillId="43" borderId="0" xfId="0" applyFill="1" applyAlignment="1">
      <alignment horizontal="left" indent="1"/>
    </xf>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horizontal="left" wrapText="1" indent="1"/>
    </xf>
    <xf numFmtId="0" fontId="16" fillId="0" borderId="0" xfId="0" applyFont="1" applyFill="1" applyAlignment="1">
      <alignment wrapText="1"/>
    </xf>
    <xf numFmtId="0" fontId="16" fillId="0" borderId="13" xfId="0" applyFont="1" applyFill="1" applyBorder="1" applyAlignment="1">
      <alignment wrapText="1"/>
    </xf>
    <xf numFmtId="0" fontId="17" fillId="0" borderId="14" xfId="0" applyFont="1" applyFill="1" applyBorder="1" applyAlignment="1">
      <alignment horizontal="center" shrinkToFit="1"/>
    </xf>
    <xf numFmtId="0" fontId="17" fillId="0" borderId="15" xfId="0" applyFont="1" applyFill="1" applyBorder="1" applyAlignment="1">
      <alignment horizontal="center" shrinkToFit="1"/>
    </xf>
    <xf numFmtId="0" fontId="17" fillId="0" borderId="16" xfId="0" applyFont="1" applyFill="1" applyBorder="1" applyAlignment="1">
      <alignment horizontal="center" shrinkToFit="1"/>
    </xf>
    <xf numFmtId="164" fontId="11" fillId="40" borderId="0" xfId="0" applyNumberFormat="1" applyFont="1" applyFill="1" applyAlignment="1">
      <alignment horizontal="center"/>
    </xf>
    <xf numFmtId="0" fontId="8" fillId="33" borderId="0" xfId="60" applyFont="1" applyAlignment="1">
      <alignment horizontal="left" wrapText="1"/>
      <protection/>
    </xf>
    <xf numFmtId="0" fontId="8" fillId="33" borderId="0" xfId="60" applyAlignment="1">
      <alignment horizontal="left" wrapText="1"/>
      <protection/>
    </xf>
    <xf numFmtId="0" fontId="8" fillId="33" borderId="0" xfId="60" applyFont="1" applyAlignment="1">
      <alignment horizontal="right" vertical="top" wrapText="1"/>
      <protection/>
    </xf>
    <xf numFmtId="0" fontId="0" fillId="0" borderId="0" xfId="0"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ro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24"/>
  <sheetViews>
    <sheetView tabSelected="1" workbookViewId="0" topLeftCell="A1">
      <selection activeCell="A24" sqref="A1:A24"/>
    </sheetView>
  </sheetViews>
  <sheetFormatPr defaultColWidth="11.421875" defaultRowHeight="12.75"/>
  <cols>
    <col min="1" max="1" width="146.8515625" style="77" customWidth="1"/>
    <col min="2" max="16384" width="10.8515625" style="76" customWidth="1"/>
  </cols>
  <sheetData>
    <row r="1" ht="15">
      <c r="A1" s="83" t="s">
        <v>20</v>
      </c>
    </row>
    <row r="2" ht="15">
      <c r="A2" s="79"/>
    </row>
    <row r="3" ht="45">
      <c r="A3" s="79" t="s">
        <v>80</v>
      </c>
    </row>
    <row r="4" ht="15">
      <c r="A4" s="80"/>
    </row>
    <row r="5" ht="45">
      <c r="A5" s="80" t="s">
        <v>81</v>
      </c>
    </row>
    <row r="6" ht="15">
      <c r="A6" s="80"/>
    </row>
    <row r="7" ht="45">
      <c r="A7" s="80" t="s">
        <v>86</v>
      </c>
    </row>
    <row r="8" ht="15">
      <c r="A8" s="82"/>
    </row>
    <row r="9" ht="30">
      <c r="A9" s="82" t="s">
        <v>84</v>
      </c>
    </row>
    <row r="10" ht="15">
      <c r="A10" s="80"/>
    </row>
    <row r="11" ht="30">
      <c r="A11" s="80" t="s">
        <v>82</v>
      </c>
    </row>
    <row r="12" ht="15">
      <c r="A12" s="80"/>
    </row>
    <row r="13" ht="30">
      <c r="A13" s="80" t="s">
        <v>83</v>
      </c>
    </row>
    <row r="14" s="78" customFormat="1" ht="15">
      <c r="A14" s="81" t="s">
        <v>87</v>
      </c>
    </row>
    <row r="15" s="78" customFormat="1" ht="15">
      <c r="A15" s="81" t="s">
        <v>79</v>
      </c>
    </row>
    <row r="16" s="78" customFormat="1" ht="30">
      <c r="A16" s="81" t="s">
        <v>75</v>
      </c>
    </row>
    <row r="17" s="78" customFormat="1" ht="30">
      <c r="A17" s="81" t="s">
        <v>76</v>
      </c>
    </row>
    <row r="18" ht="30">
      <c r="A18" s="81" t="s">
        <v>85</v>
      </c>
    </row>
    <row r="19" ht="15">
      <c r="A19" s="80"/>
    </row>
    <row r="20" ht="15">
      <c r="A20" s="82" t="s">
        <v>88</v>
      </c>
    </row>
    <row r="21" ht="15">
      <c r="A21" s="80"/>
    </row>
    <row r="22" ht="30">
      <c r="A22" s="80" t="s">
        <v>77</v>
      </c>
    </row>
    <row r="23" ht="15">
      <c r="A23" s="80"/>
    </row>
    <row r="24" ht="45">
      <c r="A24" s="80" t="s">
        <v>78</v>
      </c>
    </row>
  </sheetData>
  <sheetProtection/>
  <printOptions/>
  <pageMargins left="0.5" right="0.5" top="0.5" bottom="0.5" header="0.5" footer="0.5"/>
  <pageSetup fitToHeight="1" fitToWidth="1" orientation="landscape" scale="92"/>
</worksheet>
</file>

<file path=xl/worksheets/sheet2.xml><?xml version="1.0" encoding="utf-8"?>
<worksheet xmlns="http://schemas.openxmlformats.org/spreadsheetml/2006/main" xmlns:r="http://schemas.openxmlformats.org/officeDocument/2006/relationships">
  <dimension ref="A1:R12"/>
  <sheetViews>
    <sheetView workbookViewId="0" topLeftCell="A1">
      <selection activeCell="A8" sqref="A8"/>
    </sheetView>
  </sheetViews>
  <sheetFormatPr defaultColWidth="11.421875" defaultRowHeight="12.75"/>
  <cols>
    <col min="1" max="2" width="10.8515625" style="62" customWidth="1"/>
    <col min="3" max="3" width="20.140625" style="62" customWidth="1"/>
    <col min="4" max="4" width="22.7109375" style="62" customWidth="1"/>
    <col min="5" max="18" width="19.28125" style="65" customWidth="1"/>
    <col min="19" max="16384" width="10.8515625" style="62" customWidth="1"/>
  </cols>
  <sheetData>
    <row r="1" spans="1:18" s="59" customFormat="1" ht="18">
      <c r="A1" s="67" t="s">
        <v>55</v>
      </c>
      <c r="B1" s="68"/>
      <c r="C1" s="68"/>
      <c r="D1" s="60">
        <f>MATCH("X",A3:A7,0)</f>
        <v>4</v>
      </c>
      <c r="E1" s="64" t="str">
        <f ca="1">OFFSET($B$2,D1,0)</f>
        <v>Aqueous Basic Waste</v>
      </c>
      <c r="F1" s="64"/>
      <c r="G1" s="64"/>
      <c r="H1" s="64"/>
      <c r="I1" s="64"/>
      <c r="J1" s="64"/>
      <c r="K1" s="64"/>
      <c r="L1" s="64"/>
      <c r="M1" s="64"/>
      <c r="N1" s="64"/>
      <c r="O1" s="64"/>
      <c r="P1" s="64"/>
      <c r="Q1" s="64"/>
      <c r="R1" s="64"/>
    </row>
    <row r="2" spans="2:18" s="59" customFormat="1" ht="25.5" customHeight="1">
      <c r="B2" s="59" t="s">
        <v>12</v>
      </c>
      <c r="D2" s="59" t="s">
        <v>13</v>
      </c>
      <c r="E2" s="64" t="s">
        <v>14</v>
      </c>
      <c r="F2" s="64"/>
      <c r="G2" s="64"/>
      <c r="H2" s="64"/>
      <c r="I2" s="64"/>
      <c r="J2" s="64"/>
      <c r="K2" s="64"/>
      <c r="L2" s="64"/>
      <c r="M2" s="64"/>
      <c r="N2" s="64"/>
      <c r="O2" s="64"/>
      <c r="P2" s="64"/>
      <c r="Q2" s="64"/>
      <c r="R2" s="64" t="s">
        <v>15</v>
      </c>
    </row>
    <row r="3" spans="1:18" ht="16.5">
      <c r="A3" s="61"/>
      <c r="B3" s="66" t="s">
        <v>57</v>
      </c>
      <c r="C3" s="66"/>
      <c r="D3" s="62" t="s">
        <v>7</v>
      </c>
      <c r="E3" s="65" t="s">
        <v>22</v>
      </c>
      <c r="F3" s="65" t="s">
        <v>60</v>
      </c>
      <c r="G3" s="65" t="s">
        <v>29</v>
      </c>
      <c r="H3" s="65" t="s">
        <v>56</v>
      </c>
      <c r="I3" s="65" t="s">
        <v>39</v>
      </c>
      <c r="J3" s="65" t="s">
        <v>25</v>
      </c>
      <c r="K3" s="65" t="s">
        <v>31</v>
      </c>
      <c r="L3" s="65" t="s">
        <v>34</v>
      </c>
      <c r="M3" s="65" t="s">
        <v>32</v>
      </c>
      <c r="N3" s="65" t="s">
        <v>33</v>
      </c>
      <c r="O3" s="65" t="s">
        <v>24</v>
      </c>
      <c r="P3" s="65" t="s">
        <v>26</v>
      </c>
      <c r="Q3" s="65" t="s">
        <v>27</v>
      </c>
      <c r="R3" s="65" t="s">
        <v>30</v>
      </c>
    </row>
    <row r="4" spans="1:18" ht="16.5">
      <c r="A4" s="61"/>
      <c r="B4" s="66" t="s">
        <v>58</v>
      </c>
      <c r="C4" s="66"/>
      <c r="D4" s="62" t="s">
        <v>7</v>
      </c>
      <c r="E4" s="65" t="s">
        <v>22</v>
      </c>
      <c r="F4" s="65" t="s">
        <v>29</v>
      </c>
      <c r="G4" s="65" t="s">
        <v>59</v>
      </c>
      <c r="H4" s="65" t="s">
        <v>28</v>
      </c>
      <c r="I4" s="65" t="s">
        <v>23</v>
      </c>
      <c r="J4" s="65" t="s">
        <v>25</v>
      </c>
      <c r="K4" s="65" t="s">
        <v>31</v>
      </c>
      <c r="L4" s="65" t="s">
        <v>34</v>
      </c>
      <c r="M4" s="65" t="s">
        <v>32</v>
      </c>
      <c r="N4" s="65" t="s">
        <v>33</v>
      </c>
      <c r="O4" s="65" t="s">
        <v>24</v>
      </c>
      <c r="P4" s="65" t="s">
        <v>26</v>
      </c>
      <c r="Q4" s="65" t="s">
        <v>27</v>
      </c>
      <c r="R4" s="65" t="s">
        <v>30</v>
      </c>
    </row>
    <row r="5" spans="1:18" ht="16.5">
      <c r="A5" s="61"/>
      <c r="B5" s="66" t="s">
        <v>53</v>
      </c>
      <c r="C5" s="66"/>
      <c r="D5" s="62" t="s">
        <v>7</v>
      </c>
      <c r="E5" s="65" t="s">
        <v>22</v>
      </c>
      <c r="F5" s="65" t="s">
        <v>25</v>
      </c>
      <c r="G5" s="65" t="s">
        <v>34</v>
      </c>
      <c r="H5" s="65" t="s">
        <v>33</v>
      </c>
      <c r="I5" s="65" t="s">
        <v>24</v>
      </c>
      <c r="J5" s="65" t="s">
        <v>66</v>
      </c>
      <c r="K5" s="65" t="s">
        <v>61</v>
      </c>
      <c r="L5" s="65" t="s">
        <v>62</v>
      </c>
      <c r="M5" s="65" t="s">
        <v>63</v>
      </c>
      <c r="N5" s="65" t="s">
        <v>67</v>
      </c>
      <c r="O5" s="65" t="s">
        <v>64</v>
      </c>
      <c r="P5" s="65" t="s">
        <v>68</v>
      </c>
      <c r="Q5" s="65" t="s">
        <v>65</v>
      </c>
      <c r="R5" s="65" t="s">
        <v>30</v>
      </c>
    </row>
    <row r="6" spans="1:18" ht="16.5">
      <c r="A6" s="61" t="s">
        <v>16</v>
      </c>
      <c r="B6" s="66" t="s">
        <v>54</v>
      </c>
      <c r="C6" s="66"/>
      <c r="D6" s="62" t="s">
        <v>7</v>
      </c>
      <c r="E6" s="65" t="s">
        <v>22</v>
      </c>
      <c r="F6" s="65" t="s">
        <v>25</v>
      </c>
      <c r="G6" s="65" t="s">
        <v>34</v>
      </c>
      <c r="H6" s="65" t="s">
        <v>33</v>
      </c>
      <c r="I6" s="65" t="s">
        <v>24</v>
      </c>
      <c r="J6" s="65" t="s">
        <v>26</v>
      </c>
      <c r="K6" s="65" t="s">
        <v>69</v>
      </c>
      <c r="L6" s="65" t="s">
        <v>70</v>
      </c>
      <c r="M6" s="65" t="s">
        <v>71</v>
      </c>
      <c r="N6" s="65" t="s">
        <v>72</v>
      </c>
      <c r="O6" s="65" t="s">
        <v>73</v>
      </c>
      <c r="P6" s="65" t="s">
        <v>74</v>
      </c>
      <c r="Q6" s="65" t="s">
        <v>0</v>
      </c>
      <c r="R6" s="65" t="s">
        <v>30</v>
      </c>
    </row>
    <row r="7" spans="1:14" ht="16.5">
      <c r="A7" s="61"/>
      <c r="B7" s="66" t="s">
        <v>9</v>
      </c>
      <c r="C7" s="66"/>
      <c r="D7" s="62" t="s">
        <v>8</v>
      </c>
      <c r="E7" s="65" t="s">
        <v>1</v>
      </c>
      <c r="F7" s="65" t="s">
        <v>2</v>
      </c>
      <c r="G7" s="65" t="s">
        <v>3</v>
      </c>
      <c r="H7" s="65" t="s">
        <v>4</v>
      </c>
      <c r="I7" s="65" t="s">
        <v>5</v>
      </c>
      <c r="J7" s="65" t="s">
        <v>6</v>
      </c>
      <c r="K7" s="65" t="s">
        <v>10</v>
      </c>
      <c r="L7" s="65" t="s">
        <v>11</v>
      </c>
      <c r="M7" s="65" t="s">
        <v>17</v>
      </c>
      <c r="N7" s="65" t="s">
        <v>18</v>
      </c>
    </row>
    <row r="8" spans="1:3" ht="16.5">
      <c r="A8" s="63"/>
      <c r="B8" s="66"/>
      <c r="C8" s="66"/>
    </row>
    <row r="9" spans="1:3" ht="16.5">
      <c r="A9" s="63"/>
      <c r="B9" s="66"/>
      <c r="C9" s="66"/>
    </row>
    <row r="10" spans="1:3" ht="16.5">
      <c r="A10" s="63"/>
      <c r="B10" s="66"/>
      <c r="C10" s="66"/>
    </row>
    <row r="11" spans="1:3" ht="16.5">
      <c r="A11" s="63"/>
      <c r="B11" s="66"/>
      <c r="C11" s="66"/>
    </row>
    <row r="12" spans="1:3" ht="16.5">
      <c r="A12" s="63"/>
      <c r="B12" s="66"/>
      <c r="C12" s="66"/>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22"/>
  <sheetViews>
    <sheetView workbookViewId="0" topLeftCell="A1">
      <selection activeCell="B4" sqref="B4"/>
    </sheetView>
  </sheetViews>
  <sheetFormatPr defaultColWidth="8.8515625" defaultRowHeight="12.75"/>
  <cols>
    <col min="1" max="1" width="8.8515625" style="4" customWidth="1"/>
    <col min="2" max="2" width="22.8515625" style="4" customWidth="1"/>
    <col min="3" max="17" width="4.421875" style="4" customWidth="1"/>
    <col min="18" max="18" width="19.140625" style="4" customWidth="1"/>
    <col min="19" max="19" width="8.8515625" style="4" customWidth="1"/>
    <col min="20" max="20" width="21.421875" style="4" customWidth="1"/>
    <col min="21" max="16384" width="8.8515625" style="4" customWidth="1"/>
  </cols>
  <sheetData>
    <row r="1" spans="1:18" s="55" customFormat="1" ht="21.75" customHeight="1" thickBot="1">
      <c r="A1" s="54" t="str">
        <f>"WASTE INVENTORY: "</f>
        <v>WASTE INVENTORY: </v>
      </c>
      <c r="B1" s="54"/>
      <c r="C1" s="84" t="str">
        <f>'Choose Waste Type'!E1</f>
        <v>Aqueous Basic Waste</v>
      </c>
      <c r="D1" s="85"/>
      <c r="E1" s="85"/>
      <c r="F1" s="85"/>
      <c r="G1" s="85"/>
      <c r="H1" s="85"/>
      <c r="I1" s="85"/>
      <c r="J1" s="86"/>
      <c r="K1" s="54"/>
      <c r="L1" s="54"/>
      <c r="M1" s="54"/>
      <c r="N1" s="54"/>
      <c r="O1" s="54"/>
      <c r="P1" s="54"/>
      <c r="Q1" s="54"/>
      <c r="R1" s="53" t="s">
        <v>19</v>
      </c>
    </row>
    <row r="2" spans="1:18" ht="12">
      <c r="A2" s="3" t="s">
        <v>36</v>
      </c>
      <c r="B2" s="3"/>
      <c r="C2" s="3"/>
      <c r="D2" s="3"/>
      <c r="E2" s="3"/>
      <c r="F2" s="3"/>
      <c r="G2" s="3"/>
      <c r="H2" s="3"/>
      <c r="I2" s="3"/>
      <c r="J2" s="3"/>
      <c r="K2" s="3"/>
      <c r="L2" s="3"/>
      <c r="M2" s="3"/>
      <c r="N2" s="3"/>
      <c r="O2" s="3"/>
      <c r="P2" s="3"/>
      <c r="Q2" s="3"/>
      <c r="R2" s="3"/>
    </row>
    <row r="3" spans="1:18" ht="121.5" customHeight="1">
      <c r="A3" s="3" t="s">
        <v>21</v>
      </c>
      <c r="B3" s="91" t="s">
        <v>89</v>
      </c>
      <c r="C3" s="56" t="str">
        <f ca="1">OFFSET('Choose Waste Type'!E$2,'Choose Waste Type'!$D$1,0)</f>
        <v>Acetone</v>
      </c>
      <c r="D3" s="57" t="str">
        <f ca="1">OFFSET('Choose Waste Type'!F$2,'Choose Waste Type'!$D$1,0)</f>
        <v>Ethanol</v>
      </c>
      <c r="E3" s="56" t="str">
        <f ca="1">OFFSET('Choose Waste Type'!G$2,'Choose Waste Type'!$D$1,0)</f>
        <v>Ethyl Ether</v>
      </c>
      <c r="F3" s="58" t="str">
        <f ca="1">OFFSET('Choose Waste Type'!H$2,'Choose Waste Type'!$D$1,0)</f>
        <v>Isopropanol</v>
      </c>
      <c r="G3" s="56" t="str">
        <f ca="1">OFFSET('Choose Waste Type'!I$2,'Choose Waste Type'!$D$1,0)</f>
        <v>Methanol</v>
      </c>
      <c r="H3" s="57" t="str">
        <f ca="1">OFFSET('Choose Waste Type'!J$2,'Choose Waste Type'!$D$1,0)</f>
        <v>Tetrahydrofuran</v>
      </c>
      <c r="I3" s="56" t="str">
        <f ca="1">OFFSET('Choose Waste Type'!K$2,'Choose Waste Type'!$D$1,0)</f>
        <v>Ammonia (1 M)</v>
      </c>
      <c r="J3" s="58" t="str">
        <f ca="1">OFFSET('Choose Waste Type'!L$2,'Choose Waste Type'!$D$1,0)</f>
        <v>Triethylamine</v>
      </c>
      <c r="K3" s="56" t="str">
        <f ca="1">OFFSET('Choose Waste Type'!M$2,'Choose Waste Type'!$D$1,0)</f>
        <v>Sodium Hydroxide (g)</v>
      </c>
      <c r="L3" s="57" t="str">
        <f ca="1">OFFSET('Choose Waste Type'!N$2,'Choose Waste Type'!$D$1,0)</f>
        <v>1 M Sodium Hydroxide</v>
      </c>
      <c r="M3" s="56" t="str">
        <f ca="1">OFFSET('Choose Waste Type'!O$2,'Choose Waste Type'!$D$1,0)</f>
        <v>Sodium Carbonate (g)</v>
      </c>
      <c r="N3" s="58" t="str">
        <f ca="1">OFFSET('Choose Waste Type'!P$2,'Choose Waste Type'!$D$1,0)</f>
        <v>Potassium Hydroxide (g)</v>
      </c>
      <c r="O3" s="56" t="str">
        <f ca="1">OFFSET('Choose Waste Type'!Q$2,'Choose Waste Type'!$D$1,0)</f>
        <v>1 M Potassium Hydroxide</v>
      </c>
      <c r="P3" s="57" t="str">
        <f ca="1">OFFSET('Choose Waste Type'!R$2,'Choose Waste Type'!$D$1,0)</f>
        <v>Water</v>
      </c>
      <c r="Q3" s="56" t="s">
        <v>35</v>
      </c>
      <c r="R3" s="11" t="s">
        <v>37</v>
      </c>
    </row>
    <row r="4" spans="1:18" ht="19.5" customHeight="1">
      <c r="A4" s="12"/>
      <c r="B4" s="12"/>
      <c r="C4" s="12"/>
      <c r="D4" s="47"/>
      <c r="E4" s="12"/>
      <c r="F4" s="50"/>
      <c r="G4" s="12"/>
      <c r="H4" s="47"/>
      <c r="I4" s="12"/>
      <c r="J4" s="50"/>
      <c r="K4" s="12"/>
      <c r="L4" s="47"/>
      <c r="M4" s="12"/>
      <c r="N4" s="50"/>
      <c r="O4" s="12"/>
      <c r="P4" s="47"/>
      <c r="Q4" s="12"/>
      <c r="R4" s="12"/>
    </row>
    <row r="5" spans="1:18" ht="19.5" customHeight="1">
      <c r="A5" s="12"/>
      <c r="B5" s="12"/>
      <c r="C5" s="12"/>
      <c r="D5" s="47"/>
      <c r="E5" s="12"/>
      <c r="F5" s="50"/>
      <c r="G5" s="12"/>
      <c r="H5" s="47"/>
      <c r="I5" s="12"/>
      <c r="J5" s="50"/>
      <c r="K5" s="12"/>
      <c r="L5" s="47"/>
      <c r="M5" s="12"/>
      <c r="N5" s="50"/>
      <c r="O5" s="12"/>
      <c r="P5" s="47"/>
      <c r="Q5" s="12"/>
      <c r="R5" s="12"/>
    </row>
    <row r="6" spans="1:18" ht="19.5" customHeight="1">
      <c r="A6" s="12"/>
      <c r="B6" s="12"/>
      <c r="C6" s="12"/>
      <c r="D6" s="47"/>
      <c r="E6" s="12"/>
      <c r="F6" s="50"/>
      <c r="G6" s="12"/>
      <c r="H6" s="47"/>
      <c r="I6" s="12"/>
      <c r="J6" s="50"/>
      <c r="K6" s="12"/>
      <c r="L6" s="47"/>
      <c r="M6" s="12"/>
      <c r="N6" s="50"/>
      <c r="O6" s="12"/>
      <c r="P6" s="47"/>
      <c r="Q6" s="12"/>
      <c r="R6" s="12"/>
    </row>
    <row r="7" spans="1:18" ht="19.5" customHeight="1">
      <c r="A7" s="12"/>
      <c r="B7" s="12"/>
      <c r="C7" s="12"/>
      <c r="D7" s="47"/>
      <c r="E7" s="12"/>
      <c r="F7" s="50"/>
      <c r="G7" s="12"/>
      <c r="H7" s="47"/>
      <c r="I7" s="12"/>
      <c r="J7" s="50"/>
      <c r="K7" s="12"/>
      <c r="L7" s="47"/>
      <c r="M7" s="12"/>
      <c r="N7" s="50"/>
      <c r="O7" s="12"/>
      <c r="P7" s="47"/>
      <c r="Q7" s="12"/>
      <c r="R7" s="12"/>
    </row>
    <row r="8" spans="1:18" ht="19.5" customHeight="1">
      <c r="A8" s="12"/>
      <c r="B8" s="12"/>
      <c r="C8" s="12"/>
      <c r="D8" s="47"/>
      <c r="E8" s="12"/>
      <c r="F8" s="50"/>
      <c r="G8" s="12"/>
      <c r="H8" s="47"/>
      <c r="I8" s="12"/>
      <c r="J8" s="50"/>
      <c r="K8" s="12"/>
      <c r="L8" s="47"/>
      <c r="M8" s="12"/>
      <c r="N8" s="50"/>
      <c r="O8" s="12"/>
      <c r="P8" s="47"/>
      <c r="Q8" s="12"/>
      <c r="R8" s="12"/>
    </row>
    <row r="9" spans="1:18" ht="19.5" customHeight="1">
      <c r="A9" s="12"/>
      <c r="B9" s="12"/>
      <c r="C9" s="12"/>
      <c r="D9" s="47"/>
      <c r="E9" s="12"/>
      <c r="F9" s="50"/>
      <c r="G9" s="12"/>
      <c r="H9" s="47"/>
      <c r="I9" s="12"/>
      <c r="J9" s="50"/>
      <c r="K9" s="12"/>
      <c r="L9" s="47"/>
      <c r="M9" s="12"/>
      <c r="N9" s="50"/>
      <c r="O9" s="12"/>
      <c r="P9" s="47"/>
      <c r="Q9" s="12"/>
      <c r="R9" s="12"/>
    </row>
    <row r="10" spans="1:18" ht="19.5" customHeight="1">
      <c r="A10" s="12"/>
      <c r="B10" s="12"/>
      <c r="C10" s="12"/>
      <c r="D10" s="47"/>
      <c r="E10" s="12"/>
      <c r="F10" s="50"/>
      <c r="G10" s="12"/>
      <c r="H10" s="47"/>
      <c r="I10" s="12"/>
      <c r="J10" s="50"/>
      <c r="K10" s="12"/>
      <c r="L10" s="47"/>
      <c r="M10" s="12"/>
      <c r="N10" s="50"/>
      <c r="O10" s="12"/>
      <c r="P10" s="47"/>
      <c r="Q10" s="12"/>
      <c r="R10" s="12"/>
    </row>
    <row r="11" spans="1:18" ht="19.5" customHeight="1">
      <c r="A11" s="12"/>
      <c r="B11" s="12"/>
      <c r="C11" s="12"/>
      <c r="D11" s="47"/>
      <c r="E11" s="12"/>
      <c r="F11" s="50"/>
      <c r="G11" s="12"/>
      <c r="H11" s="47"/>
      <c r="I11" s="12"/>
      <c r="J11" s="50"/>
      <c r="K11" s="12"/>
      <c r="L11" s="47"/>
      <c r="M11" s="12"/>
      <c r="N11" s="50"/>
      <c r="O11" s="12"/>
      <c r="P11" s="47"/>
      <c r="Q11" s="12"/>
      <c r="R11" s="12"/>
    </row>
    <row r="12" spans="1:18" ht="19.5" customHeight="1">
      <c r="A12" s="12"/>
      <c r="B12" s="12"/>
      <c r="C12" s="12"/>
      <c r="D12" s="47"/>
      <c r="E12" s="12"/>
      <c r="F12" s="50"/>
      <c r="G12" s="12"/>
      <c r="H12" s="47"/>
      <c r="I12" s="12"/>
      <c r="J12" s="50"/>
      <c r="K12" s="12"/>
      <c r="L12" s="47"/>
      <c r="M12" s="12"/>
      <c r="N12" s="50"/>
      <c r="O12" s="12"/>
      <c r="P12" s="47"/>
      <c r="Q12" s="12"/>
      <c r="R12" s="12"/>
    </row>
    <row r="13" spans="1:18" ht="19.5" customHeight="1">
      <c r="A13" s="12"/>
      <c r="B13" s="12"/>
      <c r="C13" s="12"/>
      <c r="D13" s="47"/>
      <c r="E13" s="12"/>
      <c r="F13" s="50"/>
      <c r="G13" s="12"/>
      <c r="H13" s="47"/>
      <c r="I13" s="12"/>
      <c r="J13" s="50"/>
      <c r="K13" s="12"/>
      <c r="L13" s="47"/>
      <c r="M13" s="12"/>
      <c r="N13" s="50"/>
      <c r="O13" s="12"/>
      <c r="P13" s="47"/>
      <c r="Q13" s="12"/>
      <c r="R13" s="12"/>
    </row>
    <row r="14" spans="1:18" ht="19.5" customHeight="1">
      <c r="A14" s="12"/>
      <c r="B14" s="12"/>
      <c r="C14" s="12"/>
      <c r="D14" s="47"/>
      <c r="E14" s="12"/>
      <c r="F14" s="50"/>
      <c r="G14" s="12"/>
      <c r="H14" s="47"/>
      <c r="I14" s="12"/>
      <c r="J14" s="50"/>
      <c r="K14" s="12"/>
      <c r="L14" s="47"/>
      <c r="M14" s="12"/>
      <c r="N14" s="50"/>
      <c r="O14" s="12"/>
      <c r="P14" s="47"/>
      <c r="Q14" s="12"/>
      <c r="R14" s="12"/>
    </row>
    <row r="15" spans="1:18" ht="19.5" customHeight="1">
      <c r="A15" s="12"/>
      <c r="B15" s="12"/>
      <c r="C15" s="12"/>
      <c r="D15" s="47"/>
      <c r="E15" s="12"/>
      <c r="F15" s="50"/>
      <c r="G15" s="12"/>
      <c r="H15" s="47"/>
      <c r="I15" s="12"/>
      <c r="J15" s="50"/>
      <c r="K15" s="12"/>
      <c r="L15" s="47"/>
      <c r="M15" s="12"/>
      <c r="N15" s="50"/>
      <c r="O15" s="12"/>
      <c r="P15" s="47"/>
      <c r="Q15" s="12"/>
      <c r="R15" s="12"/>
    </row>
    <row r="16" spans="1:18" ht="19.5" customHeight="1">
      <c r="A16" s="12"/>
      <c r="B16" s="12"/>
      <c r="C16" s="12"/>
      <c r="D16" s="47"/>
      <c r="E16" s="12"/>
      <c r="F16" s="50"/>
      <c r="G16" s="12"/>
      <c r="H16" s="47"/>
      <c r="I16" s="12"/>
      <c r="J16" s="50"/>
      <c r="K16" s="12"/>
      <c r="L16" s="47"/>
      <c r="M16" s="12"/>
      <c r="N16" s="50"/>
      <c r="O16" s="12"/>
      <c r="P16" s="47"/>
      <c r="Q16" s="12"/>
      <c r="R16" s="12"/>
    </row>
    <row r="17" spans="1:18" ht="19.5" customHeight="1">
      <c r="A17" s="12"/>
      <c r="B17" s="12"/>
      <c r="C17" s="12"/>
      <c r="D17" s="47"/>
      <c r="E17" s="12"/>
      <c r="F17" s="50"/>
      <c r="G17" s="12"/>
      <c r="H17" s="47"/>
      <c r="I17" s="12"/>
      <c r="J17" s="50"/>
      <c r="K17" s="12"/>
      <c r="L17" s="47"/>
      <c r="M17" s="12"/>
      <c r="N17" s="50"/>
      <c r="O17" s="12"/>
      <c r="P17" s="47"/>
      <c r="Q17" s="12"/>
      <c r="R17" s="12"/>
    </row>
    <row r="18" spans="1:18" ht="19.5" customHeight="1">
      <c r="A18" s="12"/>
      <c r="B18" s="12"/>
      <c r="C18" s="12"/>
      <c r="D18" s="47"/>
      <c r="E18" s="12"/>
      <c r="F18" s="50"/>
      <c r="G18" s="12"/>
      <c r="H18" s="47"/>
      <c r="I18" s="12"/>
      <c r="J18" s="50"/>
      <c r="K18" s="12"/>
      <c r="L18" s="47"/>
      <c r="M18" s="12"/>
      <c r="N18" s="50"/>
      <c r="O18" s="12"/>
      <c r="P18" s="47"/>
      <c r="Q18" s="12"/>
      <c r="R18" s="12"/>
    </row>
    <row r="19" spans="1:18" ht="19.5" customHeight="1">
      <c r="A19" s="12"/>
      <c r="B19" s="12"/>
      <c r="C19" s="12"/>
      <c r="D19" s="47"/>
      <c r="E19" s="12"/>
      <c r="F19" s="50"/>
      <c r="G19" s="12"/>
      <c r="H19" s="47"/>
      <c r="I19" s="12"/>
      <c r="J19" s="50"/>
      <c r="K19" s="12"/>
      <c r="L19" s="47"/>
      <c r="M19" s="12"/>
      <c r="N19" s="50"/>
      <c r="O19" s="12"/>
      <c r="P19" s="47"/>
      <c r="Q19" s="12"/>
      <c r="R19" s="12"/>
    </row>
    <row r="20" spans="1:18" ht="19.5" customHeight="1">
      <c r="A20" s="12"/>
      <c r="B20" s="12"/>
      <c r="C20" s="12"/>
      <c r="D20" s="47"/>
      <c r="E20" s="12"/>
      <c r="F20" s="50"/>
      <c r="G20" s="12"/>
      <c r="H20" s="47"/>
      <c r="I20" s="12"/>
      <c r="J20" s="50"/>
      <c r="K20" s="12"/>
      <c r="L20" s="47"/>
      <c r="M20" s="12"/>
      <c r="N20" s="50"/>
      <c r="O20" s="12"/>
      <c r="P20" s="47"/>
      <c r="Q20" s="12"/>
      <c r="R20" s="12"/>
    </row>
    <row r="21" spans="1:18" ht="19.5" customHeight="1" thickBot="1">
      <c r="A21" s="13"/>
      <c r="B21" s="13"/>
      <c r="C21" s="13"/>
      <c r="D21" s="48"/>
      <c r="E21" s="13"/>
      <c r="F21" s="51"/>
      <c r="G21" s="13"/>
      <c r="H21" s="48"/>
      <c r="I21" s="13"/>
      <c r="J21" s="51"/>
      <c r="K21" s="13"/>
      <c r="L21" s="48"/>
      <c r="M21" s="13"/>
      <c r="N21" s="51"/>
      <c r="O21" s="13"/>
      <c r="P21" s="48"/>
      <c r="Q21" s="13"/>
      <c r="R21" s="13"/>
    </row>
    <row r="22" spans="1:18" ht="21" customHeight="1" thickTop="1">
      <c r="A22" s="14"/>
      <c r="B22" s="14" t="s">
        <v>38</v>
      </c>
      <c r="C22" s="14"/>
      <c r="D22" s="49"/>
      <c r="E22" s="14"/>
      <c r="F22" s="52"/>
      <c r="G22" s="14"/>
      <c r="H22" s="49"/>
      <c r="I22" s="14"/>
      <c r="J22" s="52"/>
      <c r="K22" s="14"/>
      <c r="L22" s="49"/>
      <c r="M22" s="14"/>
      <c r="N22" s="52"/>
      <c r="O22" s="14"/>
      <c r="P22" s="49"/>
      <c r="Q22" s="14"/>
      <c r="R22" s="14"/>
    </row>
  </sheetData>
  <sheetProtection sheet="1" objects="1" scenarios="1"/>
  <mergeCells count="1">
    <mergeCell ref="C1:J1"/>
  </mergeCells>
  <printOptions horizontalCentered="1" verticalCentered="1"/>
  <pageMargins left="0.5" right="0.5" top="0.5" bottom="0.5" header="0.5" footer="0.5"/>
  <pageSetup horizontalDpi="200" verticalDpi="200" orientation="landscape"/>
</worksheet>
</file>

<file path=xl/worksheets/sheet4.xml><?xml version="1.0" encoding="utf-8"?>
<worksheet xmlns="http://schemas.openxmlformats.org/spreadsheetml/2006/main" xmlns:r="http://schemas.openxmlformats.org/officeDocument/2006/relationships">
  <dimension ref="A1:W65"/>
  <sheetViews>
    <sheetView workbookViewId="0" topLeftCell="A1">
      <pane ySplit="4" topLeftCell="BM5" activePane="bottomLeft" state="frozen"/>
      <selection pane="topLeft" activeCell="A1" sqref="A1"/>
      <selection pane="bottomLeft" activeCell="R51" sqref="R51"/>
    </sheetView>
  </sheetViews>
  <sheetFormatPr defaultColWidth="8.8515625" defaultRowHeight="12.75"/>
  <cols>
    <col min="1" max="1" width="6.00390625" style="15" customWidth="1"/>
    <col min="2" max="2" width="14.00390625" style="0" customWidth="1"/>
    <col min="3" max="3" width="6.00390625" style="0" customWidth="1"/>
    <col min="4" max="4" width="6.00390625" style="1" customWidth="1"/>
    <col min="5" max="5" width="6.00390625" style="0" customWidth="1"/>
    <col min="6" max="6" width="6.00390625" style="2" customWidth="1"/>
    <col min="7" max="7" width="6.00390625" style="0" customWidth="1"/>
    <col min="8" max="8" width="6.00390625" style="1" customWidth="1"/>
    <col min="9" max="9" width="6.00390625" style="0" customWidth="1"/>
    <col min="10" max="10" width="6.00390625" style="2" customWidth="1"/>
    <col min="11" max="11" width="6.00390625" style="0" customWidth="1"/>
    <col min="12" max="12" width="6.00390625" style="1" customWidth="1"/>
    <col min="13" max="13" width="6.00390625" style="0" customWidth="1"/>
    <col min="14" max="14" width="6.00390625" style="2" customWidth="1"/>
    <col min="15" max="15" width="6.00390625" style="0" customWidth="1"/>
    <col min="16" max="16" width="6.00390625" style="1" customWidth="1"/>
    <col min="17" max="17" width="6.00390625" style="0" customWidth="1"/>
    <col min="18" max="18" width="35.7109375" style="0" customWidth="1"/>
    <col min="19" max="19" width="7.421875" style="22" customWidth="1"/>
    <col min="20" max="20" width="7.28125" style="23" customWidth="1"/>
    <col min="21" max="21" width="6.7109375" style="23" customWidth="1"/>
    <col min="22" max="22" width="3.7109375" style="31" customWidth="1"/>
    <col min="23" max="23" width="3.7109375" style="32" customWidth="1"/>
  </cols>
  <sheetData>
    <row r="1" spans="1:19" ht="25.5" customHeight="1">
      <c r="A1" s="88" t="s">
        <v>51</v>
      </c>
      <c r="B1" s="89"/>
      <c r="C1" s="89"/>
      <c r="D1" s="89"/>
      <c r="E1" s="89"/>
      <c r="F1" s="89"/>
      <c r="G1" s="89"/>
      <c r="H1" s="89"/>
      <c r="I1" s="89"/>
      <c r="J1" s="89"/>
      <c r="K1" s="89"/>
      <c r="L1" s="89"/>
      <c r="M1" s="16"/>
      <c r="N1" s="16"/>
      <c r="O1" s="16"/>
      <c r="P1" s="16"/>
      <c r="Q1" s="18" t="str">
        <f>IF(S1="g","Estimated Total Mass=","Total Volume =")</f>
        <v>Total Volume =</v>
      </c>
      <c r="R1" s="72">
        <v>190</v>
      </c>
      <c r="S1" s="69" t="str">
        <f ca="1">OFFSET('Choose Waste Type'!D$2,'Choose Waste Type'!$D$1,0)</f>
        <v>mL</v>
      </c>
    </row>
    <row r="2" spans="1:21" ht="25.5" customHeight="1">
      <c r="A2" s="88" t="s">
        <v>50</v>
      </c>
      <c r="B2" s="88"/>
      <c r="C2" s="88"/>
      <c r="D2" s="88"/>
      <c r="E2" s="88"/>
      <c r="F2" s="88"/>
      <c r="G2" s="88"/>
      <c r="H2" s="88"/>
      <c r="I2" s="88"/>
      <c r="J2" s="88"/>
      <c r="K2" s="88"/>
      <c r="L2" s="88"/>
      <c r="M2" s="16"/>
      <c r="N2" s="90" t="str">
        <f>IF(S1="g","","(note 1 gal = 3800 mL;          5 gal = 19000 mL) ")</f>
        <v>(note 1 gal = 3800 mL;          5 gal = 19000 mL) </v>
      </c>
      <c r="O2" s="90"/>
      <c r="P2" s="90"/>
      <c r="Q2" s="90"/>
      <c r="R2" s="71">
        <f>R1-R51</f>
        <v>-4810</v>
      </c>
      <c r="S2" s="70" t="str">
        <f>S1</f>
        <v>mL</v>
      </c>
      <c r="T2" s="24"/>
      <c r="U2" s="24"/>
    </row>
    <row r="3" spans="1:21" ht="24" customHeight="1">
      <c r="A3" s="19" t="str">
        <f>'Choose Waste Type'!E1</f>
        <v>Aqueous Basic Waste</v>
      </c>
      <c r="B3" s="19"/>
      <c r="C3" s="19"/>
      <c r="D3" s="19"/>
      <c r="E3" s="19"/>
      <c r="F3" s="19"/>
      <c r="G3" s="19"/>
      <c r="H3" s="19"/>
      <c r="I3" s="19"/>
      <c r="J3" s="19"/>
      <c r="K3" s="19"/>
      <c r="L3" s="19"/>
      <c r="M3" s="19"/>
      <c r="N3" s="19"/>
      <c r="O3" s="19"/>
      <c r="P3" s="19"/>
      <c r="Q3" s="20" t="str">
        <f>"(The unaccounted "&amp;IF(S1="g","mass","volume")&amp;" will be assumed to have same composition as accounted "&amp;IF(S1="g","mass","volume")&amp;")"</f>
        <v>(The unaccounted volume will be assumed to have same composition as accounted volume)</v>
      </c>
      <c r="R3" s="41">
        <f>(R2/R1)</f>
        <v>-25.31578947368421</v>
      </c>
      <c r="S3" s="87" t="s">
        <v>47</v>
      </c>
      <c r="T3" s="87"/>
      <c r="U3" s="87"/>
    </row>
    <row r="4" spans="1:23" ht="136.5" customHeight="1">
      <c r="A4" s="21" t="s">
        <v>45</v>
      </c>
      <c r="B4" s="42" t="s">
        <v>52</v>
      </c>
      <c r="C4" s="33" t="str">
        <f ca="1">OFFSET('Choose Waste Type'!E$2,'Choose Waste Type'!$D$1,0)</f>
        <v>Acetone</v>
      </c>
      <c r="D4" s="33" t="str">
        <f ca="1">OFFSET('Choose Waste Type'!F$2,'Choose Waste Type'!$D$1,0)</f>
        <v>Ethanol</v>
      </c>
      <c r="E4" s="33" t="str">
        <f ca="1">OFFSET('Choose Waste Type'!G$2,'Choose Waste Type'!$D$1,0)</f>
        <v>Ethyl Ether</v>
      </c>
      <c r="F4" s="33" t="str">
        <f ca="1">OFFSET('Choose Waste Type'!H$2,'Choose Waste Type'!$D$1,0)</f>
        <v>Isopropanol</v>
      </c>
      <c r="G4" s="33" t="str">
        <f ca="1">OFFSET('Choose Waste Type'!I$2,'Choose Waste Type'!$D$1,0)</f>
        <v>Methanol</v>
      </c>
      <c r="H4" s="33" t="str">
        <f ca="1">OFFSET('Choose Waste Type'!J$2,'Choose Waste Type'!$D$1,0)</f>
        <v>Tetrahydrofuran</v>
      </c>
      <c r="I4" s="33" t="str">
        <f ca="1">OFFSET('Choose Waste Type'!K$2,'Choose Waste Type'!$D$1,0)</f>
        <v>Ammonia (1 M)</v>
      </c>
      <c r="J4" s="33" t="str">
        <f ca="1">OFFSET('Choose Waste Type'!L$2,'Choose Waste Type'!$D$1,0)</f>
        <v>Triethylamine</v>
      </c>
      <c r="K4" s="33" t="str">
        <f ca="1">OFFSET('Choose Waste Type'!M$2,'Choose Waste Type'!$D$1,0)</f>
        <v>Sodium Hydroxide (g)</v>
      </c>
      <c r="L4" s="33" t="str">
        <f ca="1">OFFSET('Choose Waste Type'!N$2,'Choose Waste Type'!$D$1,0)</f>
        <v>1 M Sodium Hydroxide</v>
      </c>
      <c r="M4" s="33" t="str">
        <f ca="1">OFFSET('Choose Waste Type'!O$2,'Choose Waste Type'!$D$1,0)</f>
        <v>Sodium Carbonate (g)</v>
      </c>
      <c r="N4" s="33" t="str">
        <f ca="1">OFFSET('Choose Waste Type'!P$2,'Choose Waste Type'!$D$1,0)</f>
        <v>Potassium Hydroxide (g)</v>
      </c>
      <c r="O4" s="33" t="str">
        <f ca="1">OFFSET('Choose Waste Type'!Q$2,'Choose Waste Type'!$D$1,0)</f>
        <v>1 M Potassium Hydroxide</v>
      </c>
      <c r="P4" s="33" t="str">
        <f ca="1">OFFSET('Choose Waste Type'!R$2,'Choose Waste Type'!$D$1,0)</f>
        <v>Water</v>
      </c>
      <c r="Q4" s="33" t="str">
        <f>'to print-- clipboard sheets'!Q3</f>
        <v>Other (specify at right)</v>
      </c>
      <c r="R4" s="21" t="s">
        <v>37</v>
      </c>
      <c r="S4" s="25" t="s">
        <v>48</v>
      </c>
      <c r="T4" s="26" t="s">
        <v>46</v>
      </c>
      <c r="U4" s="26" t="s">
        <v>40</v>
      </c>
      <c r="V4" s="31" t="str">
        <f>R$4</f>
        <v>NAMES (not formulas) of Other Contents</v>
      </c>
      <c r="W4" s="32" t="s">
        <v>49</v>
      </c>
    </row>
    <row r="5" spans="1:23" ht="15">
      <c r="A5" s="40">
        <f>SUM(C5:Q5)</f>
        <v>5000</v>
      </c>
      <c r="B5" s="43"/>
      <c r="C5" s="34">
        <v>5000</v>
      </c>
      <c r="D5" s="35"/>
      <c r="E5" s="34"/>
      <c r="F5" s="36"/>
      <c r="G5" s="34"/>
      <c r="H5" s="35"/>
      <c r="I5" s="34"/>
      <c r="J5" s="36"/>
      <c r="K5" s="34"/>
      <c r="L5" s="35"/>
      <c r="M5" s="34"/>
      <c r="N5" s="36"/>
      <c r="O5" s="34"/>
      <c r="P5" s="35"/>
      <c r="Q5" s="34"/>
      <c r="R5" s="45"/>
      <c r="S5" s="27">
        <f>DSUM(Q$4:R$50,1,IF(R5=V5,V4:V5,W4:W5))</f>
        <v>0</v>
      </c>
      <c r="T5" s="28">
        <f>MAX(0,S5/$R$51-0.000000000113*ROWS(T$4:T5))</f>
        <v>0</v>
      </c>
      <c r="U5" s="29">
        <f aca="true" t="shared" si="0" ref="U5:U36">RANK(T5,$T$5:$T$65)</f>
        <v>2</v>
      </c>
      <c r="V5" s="31">
        <f>R5</f>
        <v>0</v>
      </c>
      <c r="W5" s="32" t="str">
        <f>R$4</f>
        <v>NAMES (not formulas) of Other Contents</v>
      </c>
    </row>
    <row r="6" spans="1:23" ht="15">
      <c r="A6" s="40">
        <f aca="true" t="shared" si="1" ref="A6:A50">SUM(C6:Q6)</f>
        <v>0</v>
      </c>
      <c r="B6" s="43"/>
      <c r="C6" s="34"/>
      <c r="D6" s="35"/>
      <c r="E6" s="34"/>
      <c r="F6" s="36"/>
      <c r="G6" s="34"/>
      <c r="H6" s="35"/>
      <c r="I6" s="34"/>
      <c r="J6" s="36"/>
      <c r="K6" s="34"/>
      <c r="L6" s="35"/>
      <c r="M6" s="34"/>
      <c r="N6" s="36"/>
      <c r="O6" s="34"/>
      <c r="P6" s="35"/>
      <c r="Q6" s="34"/>
      <c r="R6" s="45"/>
      <c r="S6" s="27">
        <f>IF(DSUM(Q$4:R5,1,IF(R6=V6,V5:V6,W5:W6))&gt;0,-1,DSUM(Q$4:R$50,1,IF(R6=V6,V5:V6,W5:W6)))</f>
        <v>0</v>
      </c>
      <c r="T6" s="28">
        <f>MAX(0,S6/$R$51-0.000000000113*ROWS(T$4:T6))</f>
        <v>0</v>
      </c>
      <c r="U6" s="29">
        <f t="shared" si="0"/>
        <v>2</v>
      </c>
      <c r="V6" s="31" t="str">
        <f>R$4</f>
        <v>NAMES (not formulas) of Other Contents</v>
      </c>
      <c r="W6" s="32">
        <f>R6</f>
        <v>0</v>
      </c>
    </row>
    <row r="7" spans="1:23" ht="15">
      <c r="A7" s="40">
        <f t="shared" si="1"/>
        <v>0</v>
      </c>
      <c r="B7" s="43"/>
      <c r="C7" s="34"/>
      <c r="D7" s="35"/>
      <c r="E7" s="34"/>
      <c r="F7" s="36"/>
      <c r="G7" s="34"/>
      <c r="H7" s="35"/>
      <c r="I7" s="34"/>
      <c r="J7" s="36"/>
      <c r="K7" s="34"/>
      <c r="L7" s="35"/>
      <c r="M7" s="34"/>
      <c r="N7" s="36"/>
      <c r="O7" s="34"/>
      <c r="P7" s="35"/>
      <c r="Q7" s="34"/>
      <c r="R7" s="45"/>
      <c r="S7" s="27">
        <f>IF(DSUM(Q$4:R6,1,IF(R7=V7,V6:V7,W6:W7))&gt;0,-1,DSUM(Q$4:R$50,1,IF(R7=V7,V6:V7,W6:W7)))</f>
        <v>0</v>
      </c>
      <c r="T7" s="28">
        <f>MAX(0,S7/$R$51-0.000000000113*ROWS(T$4:T7))</f>
        <v>0</v>
      </c>
      <c r="U7" s="29">
        <f t="shared" si="0"/>
        <v>2</v>
      </c>
      <c r="V7" s="31">
        <f>R7</f>
        <v>0</v>
      </c>
      <c r="W7" s="32" t="str">
        <f>R$4</f>
        <v>NAMES (not formulas) of Other Contents</v>
      </c>
    </row>
    <row r="8" spans="1:23" ht="15">
      <c r="A8" s="40">
        <f t="shared" si="1"/>
        <v>0</v>
      </c>
      <c r="B8" s="43"/>
      <c r="C8" s="34"/>
      <c r="D8" s="35"/>
      <c r="E8" s="34"/>
      <c r="F8" s="36"/>
      <c r="G8" s="34"/>
      <c r="H8" s="35"/>
      <c r="I8" s="34"/>
      <c r="J8" s="36"/>
      <c r="K8" s="34"/>
      <c r="L8" s="35"/>
      <c r="M8" s="34"/>
      <c r="N8" s="36"/>
      <c r="O8" s="34"/>
      <c r="P8" s="35"/>
      <c r="Q8" s="34"/>
      <c r="R8" s="45"/>
      <c r="S8" s="27">
        <f>IF(DSUM(Q$4:R7,1,IF(R8=V8,V7:V8,W7:W8))&gt;0,-1,DSUM(Q$4:R$50,1,IF(R8=V8,V7:V8,W7:W8)))</f>
        <v>0</v>
      </c>
      <c r="T8" s="28">
        <f>MAX(0,S8/$R$51-0.000000000113*ROWS(T$4:T8))</f>
        <v>0</v>
      </c>
      <c r="U8" s="29">
        <f t="shared" si="0"/>
        <v>2</v>
      </c>
      <c r="V8" s="31" t="str">
        <f>R$4</f>
        <v>NAMES (not formulas) of Other Contents</v>
      </c>
      <c r="W8" s="32">
        <f>R8</f>
        <v>0</v>
      </c>
    </row>
    <row r="9" spans="1:23" ht="15">
      <c r="A9" s="40">
        <f t="shared" si="1"/>
        <v>0</v>
      </c>
      <c r="B9" s="43"/>
      <c r="C9" s="34"/>
      <c r="D9" s="35"/>
      <c r="E9" s="34"/>
      <c r="F9" s="36"/>
      <c r="G9" s="34"/>
      <c r="H9" s="35"/>
      <c r="I9" s="34"/>
      <c r="J9" s="36"/>
      <c r="K9" s="34"/>
      <c r="L9" s="35"/>
      <c r="M9" s="34"/>
      <c r="N9" s="36"/>
      <c r="O9" s="34"/>
      <c r="P9" s="35"/>
      <c r="Q9" s="34"/>
      <c r="R9" s="45"/>
      <c r="S9" s="27">
        <f>IF(DSUM(Q$4:R8,1,IF(R9=V9,V8:V9,W8:W9))&gt;0,-1,DSUM(Q$4:R$50,1,IF(R9=V9,V8:V9,W8:W9)))</f>
        <v>0</v>
      </c>
      <c r="T9" s="28">
        <f>MAX(0,S9/$R$51-0.000000000113*ROWS(T$4:T9))</f>
        <v>0</v>
      </c>
      <c r="U9" s="29">
        <f t="shared" si="0"/>
        <v>2</v>
      </c>
      <c r="V9" s="31">
        <f>R9</f>
        <v>0</v>
      </c>
      <c r="W9" s="32" t="str">
        <f>R$4</f>
        <v>NAMES (not formulas) of Other Contents</v>
      </c>
    </row>
    <row r="10" spans="1:23" ht="15">
      <c r="A10" s="40">
        <f t="shared" si="1"/>
        <v>0</v>
      </c>
      <c r="B10" s="43"/>
      <c r="C10" s="34"/>
      <c r="D10" s="35"/>
      <c r="E10" s="34"/>
      <c r="F10" s="36"/>
      <c r="G10" s="34"/>
      <c r="H10" s="35"/>
      <c r="I10" s="34"/>
      <c r="J10" s="36"/>
      <c r="K10" s="34"/>
      <c r="L10" s="35"/>
      <c r="M10" s="34"/>
      <c r="N10" s="36"/>
      <c r="O10" s="34"/>
      <c r="P10" s="35"/>
      <c r="Q10" s="34"/>
      <c r="R10" s="45"/>
      <c r="S10" s="27">
        <f>IF(DSUM(Q$4:R9,1,IF(R10=V10,V9:V10,W9:W10))&gt;0,-1,DSUM(Q$4:R$50,1,IF(R10=V10,V9:V10,W9:W10)))</f>
        <v>0</v>
      </c>
      <c r="T10" s="28">
        <f>MAX(0,S10/$R$51-0.000000000113*ROWS(T$4:T10))</f>
        <v>0</v>
      </c>
      <c r="U10" s="29">
        <f t="shared" si="0"/>
        <v>2</v>
      </c>
      <c r="V10" s="31" t="str">
        <f>R$4</f>
        <v>NAMES (not formulas) of Other Contents</v>
      </c>
      <c r="W10" s="32">
        <f>R10</f>
        <v>0</v>
      </c>
    </row>
    <row r="11" spans="1:23" ht="15">
      <c r="A11" s="40">
        <f t="shared" si="1"/>
        <v>0</v>
      </c>
      <c r="B11" s="43"/>
      <c r="C11" s="34"/>
      <c r="D11" s="35"/>
      <c r="E11" s="34"/>
      <c r="F11" s="36"/>
      <c r="G11" s="34"/>
      <c r="H11" s="35"/>
      <c r="I11" s="34"/>
      <c r="J11" s="36"/>
      <c r="K11" s="34"/>
      <c r="L11" s="35"/>
      <c r="M11" s="34"/>
      <c r="N11" s="36"/>
      <c r="O11" s="34"/>
      <c r="P11" s="35"/>
      <c r="Q11" s="34"/>
      <c r="R11" s="45"/>
      <c r="S11" s="27">
        <f>IF(DSUM(Q$4:R10,1,IF(R11=V11,V10:V11,W10:W11))&gt;0,-1,DSUM(Q$4:R$50,1,IF(R11=V11,V10:V11,W10:W11)))</f>
        <v>0</v>
      </c>
      <c r="T11" s="28">
        <f>MAX(0,S11/$R$51-0.000000000113*ROWS(T$4:T11))</f>
        <v>0</v>
      </c>
      <c r="U11" s="29">
        <f t="shared" si="0"/>
        <v>2</v>
      </c>
      <c r="V11" s="31">
        <f>R11</f>
        <v>0</v>
      </c>
      <c r="W11" s="32" t="str">
        <f>R$4</f>
        <v>NAMES (not formulas) of Other Contents</v>
      </c>
    </row>
    <row r="12" spans="1:23" ht="15">
      <c r="A12" s="40">
        <f t="shared" si="1"/>
        <v>0</v>
      </c>
      <c r="B12" s="43"/>
      <c r="C12" s="34"/>
      <c r="D12" s="35"/>
      <c r="E12" s="34"/>
      <c r="F12" s="36"/>
      <c r="G12" s="34"/>
      <c r="H12" s="35"/>
      <c r="I12" s="34"/>
      <c r="J12" s="36"/>
      <c r="K12" s="34"/>
      <c r="L12" s="35"/>
      <c r="M12" s="34"/>
      <c r="N12" s="36"/>
      <c r="O12" s="34"/>
      <c r="P12" s="35"/>
      <c r="Q12" s="34"/>
      <c r="R12" s="45"/>
      <c r="S12" s="27">
        <f aca="true" t="shared" si="2" ref="S12:S50">DSUM(Q$4:R$50,1,IF(R12=V12,V11:V12,W11:W12))</f>
        <v>0</v>
      </c>
      <c r="T12" s="28">
        <f>MAX(0,S12/$R$51-0.000000000113*ROWS(T$4:T12))</f>
        <v>0</v>
      </c>
      <c r="U12" s="29">
        <f t="shared" si="0"/>
        <v>2</v>
      </c>
      <c r="V12" s="31" t="str">
        <f>R$4</f>
        <v>NAMES (not formulas) of Other Contents</v>
      </c>
      <c r="W12" s="32">
        <f>R12</f>
        <v>0</v>
      </c>
    </row>
    <row r="13" spans="1:23" ht="15">
      <c r="A13" s="40">
        <f t="shared" si="1"/>
        <v>0</v>
      </c>
      <c r="B13" s="43"/>
      <c r="C13" s="34"/>
      <c r="D13" s="35"/>
      <c r="E13" s="34"/>
      <c r="F13" s="36"/>
      <c r="G13" s="34"/>
      <c r="H13" s="35"/>
      <c r="I13" s="34"/>
      <c r="J13" s="36"/>
      <c r="K13" s="34"/>
      <c r="L13" s="35"/>
      <c r="M13" s="34"/>
      <c r="N13" s="36"/>
      <c r="O13" s="34"/>
      <c r="P13" s="35"/>
      <c r="Q13" s="34"/>
      <c r="R13" s="45"/>
      <c r="S13" s="27">
        <f t="shared" si="2"/>
        <v>0</v>
      </c>
      <c r="T13" s="28">
        <f>MAX(0,S13/$R$51-0.000000000113*ROWS(T$4:T13))</f>
        <v>0</v>
      </c>
      <c r="U13" s="29">
        <f t="shared" si="0"/>
        <v>2</v>
      </c>
      <c r="V13" s="31">
        <f>R13</f>
        <v>0</v>
      </c>
      <c r="W13" s="32" t="str">
        <f>R$4</f>
        <v>NAMES (not formulas) of Other Contents</v>
      </c>
    </row>
    <row r="14" spans="1:23" ht="15">
      <c r="A14" s="40">
        <f t="shared" si="1"/>
        <v>0</v>
      </c>
      <c r="B14" s="43"/>
      <c r="C14" s="34"/>
      <c r="D14" s="35"/>
      <c r="E14" s="34"/>
      <c r="F14" s="36"/>
      <c r="G14" s="34"/>
      <c r="H14" s="35"/>
      <c r="I14" s="34"/>
      <c r="J14" s="36"/>
      <c r="K14" s="34"/>
      <c r="L14" s="35"/>
      <c r="M14" s="34"/>
      <c r="N14" s="36"/>
      <c r="O14" s="34"/>
      <c r="P14" s="35"/>
      <c r="Q14" s="34"/>
      <c r="R14" s="45"/>
      <c r="S14" s="27">
        <f t="shared" si="2"/>
        <v>0</v>
      </c>
      <c r="T14" s="28">
        <f>MAX(0,S14/$R$51-0.000000000113*ROWS(T$4:T14))</f>
        <v>0</v>
      </c>
      <c r="U14" s="29">
        <f t="shared" si="0"/>
        <v>2</v>
      </c>
      <c r="V14" s="31" t="str">
        <f>R$4</f>
        <v>NAMES (not formulas) of Other Contents</v>
      </c>
      <c r="W14" s="32">
        <f>R14</f>
        <v>0</v>
      </c>
    </row>
    <row r="15" spans="1:23" ht="15">
      <c r="A15" s="40">
        <f t="shared" si="1"/>
        <v>0</v>
      </c>
      <c r="B15" s="43"/>
      <c r="C15" s="34"/>
      <c r="D15" s="35"/>
      <c r="E15" s="34"/>
      <c r="F15" s="36"/>
      <c r="G15" s="34"/>
      <c r="H15" s="35"/>
      <c r="I15" s="34"/>
      <c r="J15" s="36"/>
      <c r="K15" s="34"/>
      <c r="L15" s="35"/>
      <c r="M15" s="34"/>
      <c r="N15" s="36"/>
      <c r="O15" s="34"/>
      <c r="P15" s="35"/>
      <c r="Q15" s="34"/>
      <c r="R15" s="45"/>
      <c r="S15" s="27">
        <f t="shared" si="2"/>
        <v>0</v>
      </c>
      <c r="T15" s="28">
        <f>MAX(0,S15/$R$51-0.000000000113*ROWS(T$4:T15))</f>
        <v>0</v>
      </c>
      <c r="U15" s="29">
        <f t="shared" si="0"/>
        <v>2</v>
      </c>
      <c r="V15" s="31">
        <f>R15</f>
        <v>0</v>
      </c>
      <c r="W15" s="32" t="str">
        <f>R$4</f>
        <v>NAMES (not formulas) of Other Contents</v>
      </c>
    </row>
    <row r="16" spans="1:23" ht="15">
      <c r="A16" s="40">
        <f t="shared" si="1"/>
        <v>0</v>
      </c>
      <c r="B16" s="43"/>
      <c r="C16" s="34"/>
      <c r="D16" s="35"/>
      <c r="E16" s="34"/>
      <c r="F16" s="36"/>
      <c r="G16" s="34"/>
      <c r="H16" s="35"/>
      <c r="I16" s="34"/>
      <c r="J16" s="36"/>
      <c r="K16" s="34"/>
      <c r="L16" s="35"/>
      <c r="M16" s="34"/>
      <c r="N16" s="36"/>
      <c r="O16" s="34"/>
      <c r="P16" s="35"/>
      <c r="Q16" s="34"/>
      <c r="R16" s="45"/>
      <c r="S16" s="27">
        <f t="shared" si="2"/>
        <v>0</v>
      </c>
      <c r="T16" s="28">
        <f>MAX(0,S16/$R$51-0.000000000113*ROWS(T$4:T16))</f>
        <v>0</v>
      </c>
      <c r="U16" s="29">
        <f t="shared" si="0"/>
        <v>2</v>
      </c>
      <c r="V16" s="31" t="str">
        <f>R$4</f>
        <v>NAMES (not formulas) of Other Contents</v>
      </c>
      <c r="W16" s="32">
        <f>R16</f>
        <v>0</v>
      </c>
    </row>
    <row r="17" spans="1:23" ht="15">
      <c r="A17" s="40">
        <f t="shared" si="1"/>
        <v>0</v>
      </c>
      <c r="B17" s="43"/>
      <c r="C17" s="34"/>
      <c r="D17" s="35"/>
      <c r="E17" s="34"/>
      <c r="F17" s="36"/>
      <c r="G17" s="34"/>
      <c r="H17" s="35"/>
      <c r="I17" s="34"/>
      <c r="J17" s="36"/>
      <c r="K17" s="34"/>
      <c r="L17" s="35"/>
      <c r="M17" s="34"/>
      <c r="N17" s="36"/>
      <c r="O17" s="34"/>
      <c r="P17" s="35"/>
      <c r="Q17" s="34"/>
      <c r="R17" s="45"/>
      <c r="S17" s="27">
        <f t="shared" si="2"/>
        <v>0</v>
      </c>
      <c r="T17" s="28">
        <f>MAX(0,S17/$R$51-0.000000000113*ROWS(T$4:T17))</f>
        <v>0</v>
      </c>
      <c r="U17" s="29">
        <f t="shared" si="0"/>
        <v>2</v>
      </c>
      <c r="V17" s="31">
        <f>R17</f>
        <v>0</v>
      </c>
      <c r="W17" s="32" t="str">
        <f>R$4</f>
        <v>NAMES (not formulas) of Other Contents</v>
      </c>
    </row>
    <row r="18" spans="1:23" ht="15">
      <c r="A18" s="40">
        <f t="shared" si="1"/>
        <v>0</v>
      </c>
      <c r="B18" s="43"/>
      <c r="C18" s="34"/>
      <c r="D18" s="35"/>
      <c r="E18" s="34"/>
      <c r="F18" s="36"/>
      <c r="G18" s="34"/>
      <c r="H18" s="35"/>
      <c r="I18" s="34"/>
      <c r="J18" s="36"/>
      <c r="K18" s="34"/>
      <c r="L18" s="35"/>
      <c r="M18" s="34"/>
      <c r="N18" s="36"/>
      <c r="O18" s="34"/>
      <c r="P18" s="35"/>
      <c r="Q18" s="34"/>
      <c r="R18" s="45"/>
      <c r="S18" s="27">
        <f t="shared" si="2"/>
        <v>0</v>
      </c>
      <c r="T18" s="28">
        <f>MAX(0,S18/$R$51-0.000000000113*ROWS(T$4:T18))</f>
        <v>0</v>
      </c>
      <c r="U18" s="29">
        <f t="shared" si="0"/>
        <v>2</v>
      </c>
      <c r="V18" s="31" t="str">
        <f>R$4</f>
        <v>NAMES (not formulas) of Other Contents</v>
      </c>
      <c r="W18" s="32">
        <f>R18</f>
        <v>0</v>
      </c>
    </row>
    <row r="19" spans="1:23" ht="15">
      <c r="A19" s="40">
        <f t="shared" si="1"/>
        <v>0</v>
      </c>
      <c r="B19" s="43"/>
      <c r="C19" s="34"/>
      <c r="D19" s="35"/>
      <c r="E19" s="34"/>
      <c r="F19" s="36"/>
      <c r="G19" s="34"/>
      <c r="H19" s="35"/>
      <c r="I19" s="34"/>
      <c r="J19" s="36"/>
      <c r="K19" s="34"/>
      <c r="L19" s="35"/>
      <c r="M19" s="34"/>
      <c r="N19" s="36"/>
      <c r="O19" s="34"/>
      <c r="P19" s="35"/>
      <c r="Q19" s="34"/>
      <c r="R19" s="45"/>
      <c r="S19" s="27">
        <f t="shared" si="2"/>
        <v>0</v>
      </c>
      <c r="T19" s="28">
        <f>MAX(0,S19/$R$51-0.000000000113*ROWS(T$4:T19))</f>
        <v>0</v>
      </c>
      <c r="U19" s="29">
        <f t="shared" si="0"/>
        <v>2</v>
      </c>
      <c r="V19" s="31">
        <f>R19</f>
        <v>0</v>
      </c>
      <c r="W19" s="32" t="str">
        <f>R$4</f>
        <v>NAMES (not formulas) of Other Contents</v>
      </c>
    </row>
    <row r="20" spans="1:23" ht="15">
      <c r="A20" s="40">
        <f t="shared" si="1"/>
        <v>0</v>
      </c>
      <c r="B20" s="43"/>
      <c r="C20" s="34"/>
      <c r="D20" s="35"/>
      <c r="E20" s="34"/>
      <c r="F20" s="36"/>
      <c r="G20" s="34"/>
      <c r="H20" s="35"/>
      <c r="I20" s="34"/>
      <c r="J20" s="36"/>
      <c r="K20" s="34"/>
      <c r="L20" s="35"/>
      <c r="M20" s="34"/>
      <c r="N20" s="36"/>
      <c r="O20" s="34"/>
      <c r="P20" s="35"/>
      <c r="Q20" s="34"/>
      <c r="R20" s="45"/>
      <c r="S20" s="27">
        <f t="shared" si="2"/>
        <v>0</v>
      </c>
      <c r="T20" s="28">
        <f>MAX(0,S20/$R$51-0.000000000113*ROWS(T$4:T20))</f>
        <v>0</v>
      </c>
      <c r="U20" s="29">
        <f t="shared" si="0"/>
        <v>2</v>
      </c>
      <c r="V20" s="31" t="str">
        <f>R$4</f>
        <v>NAMES (not formulas) of Other Contents</v>
      </c>
      <c r="W20" s="32">
        <f>R20</f>
        <v>0</v>
      </c>
    </row>
    <row r="21" spans="1:23" ht="15">
      <c r="A21" s="40">
        <f t="shared" si="1"/>
        <v>0</v>
      </c>
      <c r="B21" s="43"/>
      <c r="C21" s="34"/>
      <c r="D21" s="35"/>
      <c r="E21" s="34"/>
      <c r="F21" s="36"/>
      <c r="G21" s="34"/>
      <c r="H21" s="35"/>
      <c r="I21" s="34"/>
      <c r="J21" s="36"/>
      <c r="K21" s="34"/>
      <c r="L21" s="35"/>
      <c r="M21" s="34"/>
      <c r="N21" s="36"/>
      <c r="O21" s="34"/>
      <c r="P21" s="35"/>
      <c r="Q21" s="34"/>
      <c r="R21" s="45"/>
      <c r="S21" s="27">
        <f t="shared" si="2"/>
        <v>0</v>
      </c>
      <c r="T21" s="28">
        <f>MAX(0,S21/$R$51-0.000000000113*ROWS(T$4:T21))</f>
        <v>0</v>
      </c>
      <c r="U21" s="29">
        <f t="shared" si="0"/>
        <v>2</v>
      </c>
      <c r="V21" s="31">
        <f>R21</f>
        <v>0</v>
      </c>
      <c r="W21" s="32" t="str">
        <f>R$4</f>
        <v>NAMES (not formulas) of Other Contents</v>
      </c>
    </row>
    <row r="22" spans="1:23" ht="15">
      <c r="A22" s="40">
        <f t="shared" si="1"/>
        <v>0</v>
      </c>
      <c r="B22" s="43"/>
      <c r="C22" s="34"/>
      <c r="D22" s="35"/>
      <c r="E22" s="34"/>
      <c r="F22" s="36"/>
      <c r="G22" s="34"/>
      <c r="H22" s="35"/>
      <c r="I22" s="34"/>
      <c r="J22" s="36"/>
      <c r="K22" s="34"/>
      <c r="L22" s="35"/>
      <c r="M22" s="34"/>
      <c r="N22" s="36"/>
      <c r="O22" s="34"/>
      <c r="P22" s="35"/>
      <c r="Q22" s="34"/>
      <c r="R22" s="45"/>
      <c r="S22" s="27">
        <f t="shared" si="2"/>
        <v>0</v>
      </c>
      <c r="T22" s="28">
        <f>MAX(0,S22/$R$51-0.000000000113*ROWS(T$4:T22))</f>
        <v>0</v>
      </c>
      <c r="U22" s="29">
        <f t="shared" si="0"/>
        <v>2</v>
      </c>
      <c r="V22" s="31" t="str">
        <f>R$4</f>
        <v>NAMES (not formulas) of Other Contents</v>
      </c>
      <c r="W22" s="32">
        <f>R22</f>
        <v>0</v>
      </c>
    </row>
    <row r="23" spans="1:23" ht="15">
      <c r="A23" s="40">
        <f t="shared" si="1"/>
        <v>0</v>
      </c>
      <c r="B23" s="43"/>
      <c r="C23" s="34"/>
      <c r="D23" s="35"/>
      <c r="E23" s="34"/>
      <c r="F23" s="36"/>
      <c r="G23" s="34"/>
      <c r="H23" s="35"/>
      <c r="I23" s="34"/>
      <c r="J23" s="36"/>
      <c r="K23" s="34"/>
      <c r="L23" s="35"/>
      <c r="M23" s="34"/>
      <c r="N23" s="36"/>
      <c r="O23" s="34"/>
      <c r="P23" s="35"/>
      <c r="Q23" s="34"/>
      <c r="R23" s="45"/>
      <c r="S23" s="27">
        <f t="shared" si="2"/>
        <v>0</v>
      </c>
      <c r="T23" s="28">
        <f>MAX(0,S23/$R$51-0.000000000113*ROWS(T$4:T23))</f>
        <v>0</v>
      </c>
      <c r="U23" s="29">
        <f t="shared" si="0"/>
        <v>2</v>
      </c>
      <c r="V23" s="31">
        <f>R23</f>
        <v>0</v>
      </c>
      <c r="W23" s="32" t="str">
        <f>R$4</f>
        <v>NAMES (not formulas) of Other Contents</v>
      </c>
    </row>
    <row r="24" spans="1:23" ht="15">
      <c r="A24" s="40">
        <f t="shared" si="1"/>
        <v>0</v>
      </c>
      <c r="B24" s="43"/>
      <c r="C24" s="34"/>
      <c r="D24" s="35"/>
      <c r="E24" s="34"/>
      <c r="F24" s="36"/>
      <c r="G24" s="34"/>
      <c r="H24" s="35"/>
      <c r="I24" s="34"/>
      <c r="J24" s="36"/>
      <c r="K24" s="34"/>
      <c r="L24" s="35"/>
      <c r="M24" s="34"/>
      <c r="N24" s="36"/>
      <c r="O24" s="34"/>
      <c r="P24" s="35"/>
      <c r="Q24" s="34"/>
      <c r="R24" s="45"/>
      <c r="S24" s="27">
        <f t="shared" si="2"/>
        <v>0</v>
      </c>
      <c r="T24" s="28">
        <f>MAX(0,S24/$R$51-0.000000000113*ROWS(T$4:T24))</f>
        <v>0</v>
      </c>
      <c r="U24" s="29">
        <f t="shared" si="0"/>
        <v>2</v>
      </c>
      <c r="V24" s="31" t="str">
        <f>R$4</f>
        <v>NAMES (not formulas) of Other Contents</v>
      </c>
      <c r="W24" s="32">
        <f>R24</f>
        <v>0</v>
      </c>
    </row>
    <row r="25" spans="1:23" ht="15">
      <c r="A25" s="40">
        <f t="shared" si="1"/>
        <v>0</v>
      </c>
      <c r="B25" s="43"/>
      <c r="C25" s="34"/>
      <c r="D25" s="35"/>
      <c r="E25" s="34"/>
      <c r="F25" s="36"/>
      <c r="G25" s="34"/>
      <c r="H25" s="35"/>
      <c r="I25" s="34"/>
      <c r="J25" s="36"/>
      <c r="K25" s="34"/>
      <c r="L25" s="35"/>
      <c r="M25" s="34"/>
      <c r="N25" s="36"/>
      <c r="O25" s="34"/>
      <c r="P25" s="35"/>
      <c r="Q25" s="34"/>
      <c r="R25" s="45"/>
      <c r="S25" s="27">
        <f t="shared" si="2"/>
        <v>0</v>
      </c>
      <c r="T25" s="28">
        <f>MAX(0,S25/$R$51-0.000000000113*ROWS(T$4:T25))</f>
        <v>0</v>
      </c>
      <c r="U25" s="29">
        <f t="shared" si="0"/>
        <v>2</v>
      </c>
      <c r="V25" s="31">
        <f>R25</f>
        <v>0</v>
      </c>
      <c r="W25" s="32" t="str">
        <f>R$4</f>
        <v>NAMES (not formulas) of Other Contents</v>
      </c>
    </row>
    <row r="26" spans="1:23" ht="15">
      <c r="A26" s="40">
        <f t="shared" si="1"/>
        <v>0</v>
      </c>
      <c r="B26" s="43"/>
      <c r="C26" s="34"/>
      <c r="D26" s="35"/>
      <c r="E26" s="34"/>
      <c r="F26" s="36"/>
      <c r="G26" s="34"/>
      <c r="H26" s="35"/>
      <c r="I26" s="34"/>
      <c r="J26" s="36"/>
      <c r="K26" s="34"/>
      <c r="L26" s="35"/>
      <c r="M26" s="34"/>
      <c r="N26" s="36"/>
      <c r="O26" s="34"/>
      <c r="P26" s="35"/>
      <c r="Q26" s="34"/>
      <c r="R26" s="45"/>
      <c r="S26" s="27">
        <f t="shared" si="2"/>
        <v>0</v>
      </c>
      <c r="T26" s="28">
        <f>MAX(0,S26/$R$51-0.000000000113*ROWS(T$4:T26))</f>
        <v>0</v>
      </c>
      <c r="U26" s="29">
        <f t="shared" si="0"/>
        <v>2</v>
      </c>
      <c r="V26" s="31" t="str">
        <f>R$4</f>
        <v>NAMES (not formulas) of Other Contents</v>
      </c>
      <c r="W26" s="32">
        <f>R26</f>
        <v>0</v>
      </c>
    </row>
    <row r="27" spans="1:23" ht="15">
      <c r="A27" s="40">
        <f t="shared" si="1"/>
        <v>0</v>
      </c>
      <c r="B27" s="43"/>
      <c r="C27" s="34"/>
      <c r="D27" s="35"/>
      <c r="E27" s="34"/>
      <c r="F27" s="36"/>
      <c r="G27" s="34"/>
      <c r="H27" s="35"/>
      <c r="I27" s="34"/>
      <c r="J27" s="36"/>
      <c r="K27" s="34"/>
      <c r="L27" s="35"/>
      <c r="M27" s="34"/>
      <c r="N27" s="36"/>
      <c r="O27" s="34"/>
      <c r="P27" s="35"/>
      <c r="Q27" s="34"/>
      <c r="R27" s="45"/>
      <c r="S27" s="27">
        <f t="shared" si="2"/>
        <v>0</v>
      </c>
      <c r="T27" s="28">
        <f>MAX(0,S27/$R$51-0.000000000113*ROWS(T$4:T27))</f>
        <v>0</v>
      </c>
      <c r="U27" s="29">
        <f t="shared" si="0"/>
        <v>2</v>
      </c>
      <c r="V27" s="31">
        <f>R27</f>
        <v>0</v>
      </c>
      <c r="W27" s="32" t="str">
        <f>R$4</f>
        <v>NAMES (not formulas) of Other Contents</v>
      </c>
    </row>
    <row r="28" spans="1:23" ht="15">
      <c r="A28" s="40">
        <f t="shared" si="1"/>
        <v>0</v>
      </c>
      <c r="B28" s="43"/>
      <c r="C28" s="34"/>
      <c r="D28" s="35"/>
      <c r="E28" s="34"/>
      <c r="F28" s="36"/>
      <c r="G28" s="34"/>
      <c r="H28" s="35"/>
      <c r="I28" s="34"/>
      <c r="J28" s="36"/>
      <c r="K28" s="34"/>
      <c r="L28" s="35"/>
      <c r="M28" s="34"/>
      <c r="N28" s="36"/>
      <c r="O28" s="34"/>
      <c r="P28" s="35"/>
      <c r="Q28" s="34"/>
      <c r="R28" s="45"/>
      <c r="S28" s="27">
        <f t="shared" si="2"/>
        <v>0</v>
      </c>
      <c r="T28" s="28">
        <f>MAX(0,S28/$R$51-0.000000000113*ROWS(T$4:T28))</f>
        <v>0</v>
      </c>
      <c r="U28" s="29">
        <f t="shared" si="0"/>
        <v>2</v>
      </c>
      <c r="V28" s="31" t="str">
        <f>R$4</f>
        <v>NAMES (not formulas) of Other Contents</v>
      </c>
      <c r="W28" s="32">
        <f>R28</f>
        <v>0</v>
      </c>
    </row>
    <row r="29" spans="1:23" ht="15">
      <c r="A29" s="40">
        <f t="shared" si="1"/>
        <v>0</v>
      </c>
      <c r="B29" s="43"/>
      <c r="C29" s="34"/>
      <c r="D29" s="35"/>
      <c r="E29" s="34"/>
      <c r="F29" s="36"/>
      <c r="G29" s="34"/>
      <c r="H29" s="35"/>
      <c r="I29" s="34"/>
      <c r="J29" s="36"/>
      <c r="K29" s="34"/>
      <c r="L29" s="35"/>
      <c r="M29" s="34"/>
      <c r="N29" s="36"/>
      <c r="O29" s="34"/>
      <c r="P29" s="35"/>
      <c r="Q29" s="34"/>
      <c r="R29" s="45"/>
      <c r="S29" s="27">
        <f t="shared" si="2"/>
        <v>0</v>
      </c>
      <c r="T29" s="28">
        <f>MAX(0,S29/$R$51-0.000000000113*ROWS(T$4:T29))</f>
        <v>0</v>
      </c>
      <c r="U29" s="29">
        <f t="shared" si="0"/>
        <v>2</v>
      </c>
      <c r="V29" s="31">
        <f>R29</f>
        <v>0</v>
      </c>
      <c r="W29" s="32" t="str">
        <f>R$4</f>
        <v>NAMES (not formulas) of Other Contents</v>
      </c>
    </row>
    <row r="30" spans="1:23" ht="15">
      <c r="A30" s="40">
        <f t="shared" si="1"/>
        <v>0</v>
      </c>
      <c r="B30" s="43"/>
      <c r="C30" s="34"/>
      <c r="D30" s="35"/>
      <c r="E30" s="34"/>
      <c r="F30" s="36"/>
      <c r="G30" s="34"/>
      <c r="H30" s="35"/>
      <c r="I30" s="34"/>
      <c r="J30" s="36"/>
      <c r="K30" s="34"/>
      <c r="L30" s="35"/>
      <c r="M30" s="34"/>
      <c r="N30" s="36"/>
      <c r="O30" s="34"/>
      <c r="P30" s="35"/>
      <c r="Q30" s="34"/>
      <c r="R30" s="45"/>
      <c r="S30" s="27">
        <f t="shared" si="2"/>
        <v>0</v>
      </c>
      <c r="T30" s="28">
        <f>MAX(0,S30/$R$51-0.000000000113*ROWS(T$4:T30))</f>
        <v>0</v>
      </c>
      <c r="U30" s="29">
        <f t="shared" si="0"/>
        <v>2</v>
      </c>
      <c r="V30" s="31" t="str">
        <f>R$4</f>
        <v>NAMES (not formulas) of Other Contents</v>
      </c>
      <c r="W30" s="32">
        <f>R30</f>
        <v>0</v>
      </c>
    </row>
    <row r="31" spans="1:23" ht="15">
      <c r="A31" s="40">
        <f t="shared" si="1"/>
        <v>0</v>
      </c>
      <c r="B31" s="43"/>
      <c r="C31" s="34"/>
      <c r="D31" s="35"/>
      <c r="E31" s="34"/>
      <c r="F31" s="36"/>
      <c r="G31" s="34"/>
      <c r="H31" s="35"/>
      <c r="I31" s="34"/>
      <c r="J31" s="36"/>
      <c r="K31" s="34"/>
      <c r="L31" s="35"/>
      <c r="M31" s="34"/>
      <c r="N31" s="36"/>
      <c r="O31" s="34"/>
      <c r="P31" s="35"/>
      <c r="Q31" s="34"/>
      <c r="R31" s="45"/>
      <c r="S31" s="27">
        <f t="shared" si="2"/>
        <v>0</v>
      </c>
      <c r="T31" s="28">
        <f>MAX(0,S31/$R$51-0.000000000113*ROWS(T$4:T31))</f>
        <v>0</v>
      </c>
      <c r="U31" s="29">
        <f t="shared" si="0"/>
        <v>2</v>
      </c>
      <c r="V31" s="31">
        <f>R31</f>
        <v>0</v>
      </c>
      <c r="W31" s="32" t="str">
        <f>R$4</f>
        <v>NAMES (not formulas) of Other Contents</v>
      </c>
    </row>
    <row r="32" spans="1:23" ht="15">
      <c r="A32" s="40">
        <f t="shared" si="1"/>
        <v>0</v>
      </c>
      <c r="B32" s="43"/>
      <c r="C32" s="34"/>
      <c r="D32" s="35"/>
      <c r="E32" s="34"/>
      <c r="F32" s="36"/>
      <c r="G32" s="34"/>
      <c r="H32" s="35"/>
      <c r="I32" s="34"/>
      <c r="J32" s="36"/>
      <c r="K32" s="34"/>
      <c r="L32" s="35"/>
      <c r="M32" s="34"/>
      <c r="N32" s="36"/>
      <c r="O32" s="34"/>
      <c r="P32" s="35"/>
      <c r="Q32" s="34"/>
      <c r="R32" s="45"/>
      <c r="S32" s="27">
        <f t="shared" si="2"/>
        <v>0</v>
      </c>
      <c r="T32" s="28">
        <f>MAX(0,S32/$R$51-0.000000000113*ROWS(T$4:T32))</f>
        <v>0</v>
      </c>
      <c r="U32" s="29">
        <f t="shared" si="0"/>
        <v>2</v>
      </c>
      <c r="V32" s="31" t="str">
        <f>R$4</f>
        <v>NAMES (not formulas) of Other Contents</v>
      </c>
      <c r="W32" s="32">
        <f>R32</f>
        <v>0</v>
      </c>
    </row>
    <row r="33" spans="1:23" ht="15">
      <c r="A33" s="40">
        <f t="shared" si="1"/>
        <v>0</v>
      </c>
      <c r="B33" s="43"/>
      <c r="C33" s="34"/>
      <c r="D33" s="35"/>
      <c r="E33" s="34"/>
      <c r="F33" s="36"/>
      <c r="G33" s="34"/>
      <c r="H33" s="35"/>
      <c r="I33" s="34"/>
      <c r="J33" s="36"/>
      <c r="K33" s="34"/>
      <c r="L33" s="35"/>
      <c r="M33" s="34"/>
      <c r="N33" s="36"/>
      <c r="O33" s="34"/>
      <c r="P33" s="35"/>
      <c r="Q33" s="34"/>
      <c r="R33" s="45"/>
      <c r="S33" s="27">
        <f t="shared" si="2"/>
        <v>0</v>
      </c>
      <c r="T33" s="28">
        <f>MAX(0,S33/$R$51-0.000000000113*ROWS(T$4:T33))</f>
        <v>0</v>
      </c>
      <c r="U33" s="29">
        <f t="shared" si="0"/>
        <v>2</v>
      </c>
      <c r="V33" s="31">
        <f>R33</f>
        <v>0</v>
      </c>
      <c r="W33" s="32" t="str">
        <f>R$4</f>
        <v>NAMES (not formulas) of Other Contents</v>
      </c>
    </row>
    <row r="34" spans="1:23" ht="15">
      <c r="A34" s="40">
        <f t="shared" si="1"/>
        <v>0</v>
      </c>
      <c r="B34" s="43"/>
      <c r="C34" s="34"/>
      <c r="D34" s="35"/>
      <c r="E34" s="34"/>
      <c r="F34" s="36"/>
      <c r="G34" s="34"/>
      <c r="H34" s="35"/>
      <c r="I34" s="34"/>
      <c r="J34" s="36"/>
      <c r="K34" s="34"/>
      <c r="L34" s="35"/>
      <c r="M34" s="34"/>
      <c r="N34" s="36"/>
      <c r="O34" s="34"/>
      <c r="P34" s="35"/>
      <c r="Q34" s="34"/>
      <c r="R34" s="45"/>
      <c r="S34" s="27">
        <f t="shared" si="2"/>
        <v>0</v>
      </c>
      <c r="T34" s="28">
        <f>MAX(0,S34/$R$51-0.000000000113*ROWS(T$4:T34))</f>
        <v>0</v>
      </c>
      <c r="U34" s="29">
        <f t="shared" si="0"/>
        <v>2</v>
      </c>
      <c r="V34" s="31" t="str">
        <f>R$4</f>
        <v>NAMES (not formulas) of Other Contents</v>
      </c>
      <c r="W34" s="32">
        <f>R34</f>
        <v>0</v>
      </c>
    </row>
    <row r="35" spans="1:23" ht="15">
      <c r="A35" s="40">
        <f t="shared" si="1"/>
        <v>0</v>
      </c>
      <c r="B35" s="43"/>
      <c r="C35" s="34"/>
      <c r="D35" s="35"/>
      <c r="E35" s="34"/>
      <c r="F35" s="36"/>
      <c r="G35" s="34"/>
      <c r="H35" s="35"/>
      <c r="I35" s="34"/>
      <c r="J35" s="36"/>
      <c r="K35" s="34"/>
      <c r="L35" s="35"/>
      <c r="M35" s="34"/>
      <c r="N35" s="36"/>
      <c r="O35" s="34"/>
      <c r="P35" s="35"/>
      <c r="Q35" s="34"/>
      <c r="R35" s="45"/>
      <c r="S35" s="27">
        <f t="shared" si="2"/>
        <v>0</v>
      </c>
      <c r="T35" s="28">
        <f>MAX(0,S35/$R$51-0.000000000113*ROWS(T$4:T35))</f>
        <v>0</v>
      </c>
      <c r="U35" s="29">
        <f t="shared" si="0"/>
        <v>2</v>
      </c>
      <c r="V35" s="31">
        <f>R35</f>
        <v>0</v>
      </c>
      <c r="W35" s="32" t="str">
        <f>R$4</f>
        <v>NAMES (not formulas) of Other Contents</v>
      </c>
    </row>
    <row r="36" spans="1:23" ht="15">
      <c r="A36" s="40">
        <f t="shared" si="1"/>
        <v>0</v>
      </c>
      <c r="B36" s="43"/>
      <c r="C36" s="34"/>
      <c r="D36" s="35"/>
      <c r="E36" s="34"/>
      <c r="F36" s="36"/>
      <c r="G36" s="34"/>
      <c r="H36" s="35"/>
      <c r="I36" s="34"/>
      <c r="J36" s="36"/>
      <c r="K36" s="34"/>
      <c r="L36" s="35"/>
      <c r="M36" s="34"/>
      <c r="N36" s="36"/>
      <c r="O36" s="34"/>
      <c r="P36" s="35"/>
      <c r="Q36" s="34"/>
      <c r="R36" s="45"/>
      <c r="S36" s="27">
        <f t="shared" si="2"/>
        <v>0</v>
      </c>
      <c r="T36" s="28">
        <f>MAX(0,S36/$R$51-0.000000000113*ROWS(T$4:T36))</f>
        <v>0</v>
      </c>
      <c r="U36" s="29">
        <f t="shared" si="0"/>
        <v>2</v>
      </c>
      <c r="V36" s="31" t="str">
        <f>R$4</f>
        <v>NAMES (not formulas) of Other Contents</v>
      </c>
      <c r="W36" s="32">
        <f>R36</f>
        <v>0</v>
      </c>
    </row>
    <row r="37" spans="1:23" ht="15">
      <c r="A37" s="40">
        <f t="shared" si="1"/>
        <v>0</v>
      </c>
      <c r="B37" s="43"/>
      <c r="C37" s="34"/>
      <c r="D37" s="35"/>
      <c r="E37" s="34"/>
      <c r="F37" s="36"/>
      <c r="G37" s="34"/>
      <c r="H37" s="35"/>
      <c r="I37" s="34"/>
      <c r="J37" s="36"/>
      <c r="K37" s="34"/>
      <c r="L37" s="35"/>
      <c r="M37" s="34"/>
      <c r="N37" s="36"/>
      <c r="O37" s="34"/>
      <c r="P37" s="35"/>
      <c r="Q37" s="34"/>
      <c r="R37" s="45"/>
      <c r="S37" s="27">
        <f t="shared" si="2"/>
        <v>0</v>
      </c>
      <c r="T37" s="28">
        <f>MAX(0,S37/$R$51-0.000000000113*ROWS(T$4:T37))</f>
        <v>0</v>
      </c>
      <c r="U37" s="29">
        <f aca="true" t="shared" si="3" ref="U37:U65">RANK(T37,$T$5:$T$65)</f>
        <v>2</v>
      </c>
      <c r="V37" s="31">
        <f>R37</f>
        <v>0</v>
      </c>
      <c r="W37" s="32" t="str">
        <f>R$4</f>
        <v>NAMES (not formulas) of Other Contents</v>
      </c>
    </row>
    <row r="38" spans="1:23" ht="15">
      <c r="A38" s="40">
        <f t="shared" si="1"/>
        <v>0</v>
      </c>
      <c r="B38" s="43"/>
      <c r="C38" s="34"/>
      <c r="D38" s="35"/>
      <c r="E38" s="34"/>
      <c r="F38" s="36"/>
      <c r="G38" s="34"/>
      <c r="H38" s="35"/>
      <c r="I38" s="34"/>
      <c r="J38" s="36"/>
      <c r="K38" s="34"/>
      <c r="L38" s="35"/>
      <c r="M38" s="34"/>
      <c r="N38" s="36"/>
      <c r="O38" s="34"/>
      <c r="P38" s="35"/>
      <c r="Q38" s="34"/>
      <c r="R38" s="45"/>
      <c r="S38" s="27">
        <f t="shared" si="2"/>
        <v>0</v>
      </c>
      <c r="T38" s="28">
        <f>MAX(0,S38/$R$51-0.000000000113*ROWS(T$4:T38))</f>
        <v>0</v>
      </c>
      <c r="U38" s="29">
        <f t="shared" si="3"/>
        <v>2</v>
      </c>
      <c r="V38" s="31" t="str">
        <f>R$4</f>
        <v>NAMES (not formulas) of Other Contents</v>
      </c>
      <c r="W38" s="32">
        <f>R38</f>
        <v>0</v>
      </c>
    </row>
    <row r="39" spans="1:23" ht="15">
      <c r="A39" s="40">
        <f t="shared" si="1"/>
        <v>0</v>
      </c>
      <c r="B39" s="43"/>
      <c r="C39" s="34"/>
      <c r="D39" s="35"/>
      <c r="E39" s="34"/>
      <c r="F39" s="36"/>
      <c r="G39" s="34"/>
      <c r="H39" s="35"/>
      <c r="I39" s="34"/>
      <c r="J39" s="36"/>
      <c r="K39" s="34"/>
      <c r="L39" s="35"/>
      <c r="M39" s="34"/>
      <c r="N39" s="36"/>
      <c r="O39" s="34"/>
      <c r="P39" s="35"/>
      <c r="Q39" s="34"/>
      <c r="R39" s="45"/>
      <c r="S39" s="27">
        <f t="shared" si="2"/>
        <v>0</v>
      </c>
      <c r="T39" s="28">
        <f>MAX(0,S39/$R$51-0.000000000113*ROWS(T$4:T39))</f>
        <v>0</v>
      </c>
      <c r="U39" s="29">
        <f t="shared" si="3"/>
        <v>2</v>
      </c>
      <c r="V39" s="31">
        <f>R39</f>
        <v>0</v>
      </c>
      <c r="W39" s="32" t="str">
        <f>R$4</f>
        <v>NAMES (not formulas) of Other Contents</v>
      </c>
    </row>
    <row r="40" spans="1:23" ht="15">
      <c r="A40" s="40">
        <f t="shared" si="1"/>
        <v>0</v>
      </c>
      <c r="B40" s="43"/>
      <c r="C40" s="34"/>
      <c r="D40" s="35"/>
      <c r="E40" s="34"/>
      <c r="F40" s="36"/>
      <c r="G40" s="34"/>
      <c r="H40" s="35"/>
      <c r="I40" s="34"/>
      <c r="J40" s="36"/>
      <c r="K40" s="34"/>
      <c r="L40" s="35"/>
      <c r="M40" s="34"/>
      <c r="N40" s="36"/>
      <c r="O40" s="34"/>
      <c r="P40" s="35"/>
      <c r="Q40" s="34"/>
      <c r="R40" s="45"/>
      <c r="S40" s="27">
        <f t="shared" si="2"/>
        <v>0</v>
      </c>
      <c r="T40" s="28">
        <f>MAX(0,S40/$R$51-0.000000000113*ROWS(T$4:T40))</f>
        <v>0</v>
      </c>
      <c r="U40" s="29">
        <f t="shared" si="3"/>
        <v>2</v>
      </c>
      <c r="V40" s="31" t="str">
        <f>R$4</f>
        <v>NAMES (not formulas) of Other Contents</v>
      </c>
      <c r="W40" s="32">
        <f>R40</f>
        <v>0</v>
      </c>
    </row>
    <row r="41" spans="1:23" ht="15">
      <c r="A41" s="40">
        <f t="shared" si="1"/>
        <v>0</v>
      </c>
      <c r="B41" s="43"/>
      <c r="C41" s="34"/>
      <c r="D41" s="35"/>
      <c r="E41" s="34"/>
      <c r="F41" s="36"/>
      <c r="G41" s="34"/>
      <c r="H41" s="35"/>
      <c r="I41" s="34"/>
      <c r="J41" s="36"/>
      <c r="K41" s="34"/>
      <c r="L41" s="35"/>
      <c r="M41" s="34"/>
      <c r="N41" s="36"/>
      <c r="O41" s="34"/>
      <c r="P41" s="35"/>
      <c r="Q41" s="34"/>
      <c r="R41" s="45"/>
      <c r="S41" s="27">
        <f t="shared" si="2"/>
        <v>0</v>
      </c>
      <c r="T41" s="28">
        <f>MAX(0,S41/$R$51-0.000000000113*ROWS(T$4:T41))</f>
        <v>0</v>
      </c>
      <c r="U41" s="29">
        <f t="shared" si="3"/>
        <v>2</v>
      </c>
      <c r="V41" s="31">
        <f>R41</f>
        <v>0</v>
      </c>
      <c r="W41" s="32" t="str">
        <f>R$4</f>
        <v>NAMES (not formulas) of Other Contents</v>
      </c>
    </row>
    <row r="42" spans="1:23" ht="15">
      <c r="A42" s="40">
        <f t="shared" si="1"/>
        <v>0</v>
      </c>
      <c r="B42" s="43"/>
      <c r="C42" s="34"/>
      <c r="D42" s="35"/>
      <c r="E42" s="34"/>
      <c r="F42" s="36"/>
      <c r="G42" s="34"/>
      <c r="H42" s="35"/>
      <c r="I42" s="34"/>
      <c r="J42" s="36"/>
      <c r="K42" s="34"/>
      <c r="L42" s="35"/>
      <c r="M42" s="34"/>
      <c r="N42" s="36"/>
      <c r="O42" s="34"/>
      <c r="P42" s="35"/>
      <c r="Q42" s="34"/>
      <c r="R42" s="45"/>
      <c r="S42" s="27">
        <f t="shared" si="2"/>
        <v>0</v>
      </c>
      <c r="T42" s="28">
        <f>MAX(0,S42/$R$51-0.000000000113*ROWS(T$4:T42))</f>
        <v>0</v>
      </c>
      <c r="U42" s="29">
        <f t="shared" si="3"/>
        <v>2</v>
      </c>
      <c r="V42" s="31" t="str">
        <f>R$4</f>
        <v>NAMES (not formulas) of Other Contents</v>
      </c>
      <c r="W42" s="32">
        <f>R42</f>
        <v>0</v>
      </c>
    </row>
    <row r="43" spans="1:23" ht="15">
      <c r="A43" s="40">
        <f t="shared" si="1"/>
        <v>0</v>
      </c>
      <c r="B43" s="43"/>
      <c r="C43" s="34"/>
      <c r="D43" s="35"/>
      <c r="E43" s="34"/>
      <c r="F43" s="36"/>
      <c r="G43" s="34"/>
      <c r="H43" s="35"/>
      <c r="I43" s="34"/>
      <c r="J43" s="36"/>
      <c r="K43" s="34"/>
      <c r="L43" s="35"/>
      <c r="M43" s="34"/>
      <c r="N43" s="36"/>
      <c r="O43" s="34"/>
      <c r="P43" s="35"/>
      <c r="Q43" s="34"/>
      <c r="R43" s="45"/>
      <c r="S43" s="27">
        <f t="shared" si="2"/>
        <v>0</v>
      </c>
      <c r="T43" s="28">
        <f>MAX(0,S43/$R$51-0.000000000113*ROWS(T$4:T43))</f>
        <v>0</v>
      </c>
      <c r="U43" s="29">
        <f t="shared" si="3"/>
        <v>2</v>
      </c>
      <c r="V43" s="31">
        <f>R43</f>
        <v>0</v>
      </c>
      <c r="W43" s="32" t="str">
        <f>R$4</f>
        <v>NAMES (not formulas) of Other Contents</v>
      </c>
    </row>
    <row r="44" spans="1:23" ht="15">
      <c r="A44" s="40">
        <f t="shared" si="1"/>
        <v>0</v>
      </c>
      <c r="B44" s="43"/>
      <c r="C44" s="34"/>
      <c r="D44" s="35"/>
      <c r="E44" s="34"/>
      <c r="F44" s="36"/>
      <c r="G44" s="34"/>
      <c r="H44" s="35"/>
      <c r="I44" s="34"/>
      <c r="J44" s="36"/>
      <c r="K44" s="34"/>
      <c r="L44" s="35"/>
      <c r="M44" s="34"/>
      <c r="N44" s="36"/>
      <c r="O44" s="34"/>
      <c r="P44" s="35"/>
      <c r="Q44" s="34"/>
      <c r="R44" s="45"/>
      <c r="S44" s="27">
        <f t="shared" si="2"/>
        <v>0</v>
      </c>
      <c r="T44" s="28">
        <f>MAX(0,S44/$R$51-0.000000000113*ROWS(T$4:T44))</f>
        <v>0</v>
      </c>
      <c r="U44" s="29">
        <f t="shared" si="3"/>
        <v>2</v>
      </c>
      <c r="V44" s="31" t="str">
        <f>R$4</f>
        <v>NAMES (not formulas) of Other Contents</v>
      </c>
      <c r="W44" s="32">
        <f>R44</f>
        <v>0</v>
      </c>
    </row>
    <row r="45" spans="1:23" ht="15">
      <c r="A45" s="40">
        <f t="shared" si="1"/>
        <v>0</v>
      </c>
      <c r="B45" s="43"/>
      <c r="C45" s="34"/>
      <c r="D45" s="35"/>
      <c r="E45" s="34"/>
      <c r="F45" s="36"/>
      <c r="G45" s="34"/>
      <c r="H45" s="35"/>
      <c r="I45" s="34"/>
      <c r="J45" s="36"/>
      <c r="K45" s="34"/>
      <c r="L45" s="35"/>
      <c r="M45" s="34"/>
      <c r="N45" s="36"/>
      <c r="O45" s="34"/>
      <c r="P45" s="35"/>
      <c r="Q45" s="34"/>
      <c r="R45" s="45"/>
      <c r="S45" s="27">
        <f t="shared" si="2"/>
        <v>0</v>
      </c>
      <c r="T45" s="28">
        <f>MAX(0,S45/$R$51-0.000000000113*ROWS(T$4:T45))</f>
        <v>0</v>
      </c>
      <c r="U45" s="29">
        <f t="shared" si="3"/>
        <v>2</v>
      </c>
      <c r="V45" s="31">
        <f>R45</f>
        <v>0</v>
      </c>
      <c r="W45" s="32" t="str">
        <f>R$4</f>
        <v>NAMES (not formulas) of Other Contents</v>
      </c>
    </row>
    <row r="46" spans="1:23" ht="15">
      <c r="A46" s="40">
        <f t="shared" si="1"/>
        <v>0</v>
      </c>
      <c r="B46" s="43"/>
      <c r="C46" s="34"/>
      <c r="D46" s="35"/>
      <c r="E46" s="34"/>
      <c r="F46" s="36"/>
      <c r="G46" s="34"/>
      <c r="H46" s="35"/>
      <c r="I46" s="34"/>
      <c r="J46" s="36"/>
      <c r="K46" s="34"/>
      <c r="L46" s="35"/>
      <c r="M46" s="34"/>
      <c r="N46" s="36"/>
      <c r="O46" s="34"/>
      <c r="P46" s="35"/>
      <c r="Q46" s="34"/>
      <c r="R46" s="45"/>
      <c r="S46" s="27">
        <f t="shared" si="2"/>
        <v>0</v>
      </c>
      <c r="T46" s="28">
        <f>MAX(0,S46/$R$51-0.000000000113*ROWS(T$4:T46))</f>
        <v>0</v>
      </c>
      <c r="U46" s="29">
        <f t="shared" si="3"/>
        <v>2</v>
      </c>
      <c r="V46" s="31" t="str">
        <f>R$4</f>
        <v>NAMES (not formulas) of Other Contents</v>
      </c>
      <c r="W46" s="32">
        <f>R46</f>
        <v>0</v>
      </c>
    </row>
    <row r="47" spans="1:23" ht="15">
      <c r="A47" s="40">
        <f t="shared" si="1"/>
        <v>0</v>
      </c>
      <c r="B47" s="43"/>
      <c r="C47" s="34"/>
      <c r="D47" s="35"/>
      <c r="E47" s="34"/>
      <c r="F47" s="36"/>
      <c r="G47" s="34"/>
      <c r="H47" s="35"/>
      <c r="I47" s="34"/>
      <c r="J47" s="36"/>
      <c r="K47" s="34"/>
      <c r="L47" s="35"/>
      <c r="M47" s="34"/>
      <c r="N47" s="36"/>
      <c r="O47" s="34"/>
      <c r="P47" s="35"/>
      <c r="Q47" s="34"/>
      <c r="R47" s="45"/>
      <c r="S47" s="27">
        <f t="shared" si="2"/>
        <v>0</v>
      </c>
      <c r="T47" s="28">
        <f>MAX(0,S47/$R$51-0.000000000113*ROWS(T$4:T47))</f>
        <v>0</v>
      </c>
      <c r="U47" s="29">
        <f t="shared" si="3"/>
        <v>2</v>
      </c>
      <c r="V47" s="31">
        <f>R47</f>
        <v>0</v>
      </c>
      <c r="W47" s="32" t="str">
        <f>R$4</f>
        <v>NAMES (not formulas) of Other Contents</v>
      </c>
    </row>
    <row r="48" spans="1:23" ht="15">
      <c r="A48" s="40">
        <f t="shared" si="1"/>
        <v>0</v>
      </c>
      <c r="B48" s="43"/>
      <c r="C48" s="34"/>
      <c r="D48" s="35"/>
      <c r="E48" s="34"/>
      <c r="F48" s="36"/>
      <c r="G48" s="34"/>
      <c r="H48" s="35"/>
      <c r="I48" s="34"/>
      <c r="J48" s="36"/>
      <c r="K48" s="34"/>
      <c r="L48" s="35"/>
      <c r="M48" s="34"/>
      <c r="N48" s="36"/>
      <c r="O48" s="34"/>
      <c r="P48" s="35"/>
      <c r="Q48" s="34"/>
      <c r="R48" s="45"/>
      <c r="S48" s="27">
        <f t="shared" si="2"/>
        <v>0</v>
      </c>
      <c r="T48" s="28">
        <f>MAX(0,S48/$R$51-0.000000000113*ROWS(T$4:T48))</f>
        <v>0</v>
      </c>
      <c r="U48" s="29">
        <f t="shared" si="3"/>
        <v>2</v>
      </c>
      <c r="V48" s="31" t="str">
        <f>R$4</f>
        <v>NAMES (not formulas) of Other Contents</v>
      </c>
      <c r="W48" s="32">
        <f>R48</f>
        <v>0</v>
      </c>
    </row>
    <row r="49" spans="1:23" ht="15">
      <c r="A49" s="40">
        <f t="shared" si="1"/>
        <v>0</v>
      </c>
      <c r="B49" s="43"/>
      <c r="C49" s="34"/>
      <c r="D49" s="35"/>
      <c r="E49" s="34"/>
      <c r="F49" s="36"/>
      <c r="G49" s="34"/>
      <c r="H49" s="35"/>
      <c r="I49" s="34"/>
      <c r="J49" s="36"/>
      <c r="K49" s="34"/>
      <c r="L49" s="35"/>
      <c r="M49" s="34"/>
      <c r="N49" s="36"/>
      <c r="O49" s="34"/>
      <c r="P49" s="35"/>
      <c r="Q49" s="34"/>
      <c r="R49" s="45"/>
      <c r="S49" s="27">
        <f t="shared" si="2"/>
        <v>0</v>
      </c>
      <c r="T49" s="28">
        <f>MAX(0,S49/$R$51-0.000000000113*ROWS(T$4:T49))</f>
        <v>0</v>
      </c>
      <c r="U49" s="29">
        <f t="shared" si="3"/>
        <v>2</v>
      </c>
      <c r="V49" s="31">
        <f>R49</f>
        <v>0</v>
      </c>
      <c r="W49" s="32" t="str">
        <f>R$4</f>
        <v>NAMES (not formulas) of Other Contents</v>
      </c>
    </row>
    <row r="50" spans="1:23" ht="15.75" thickBot="1">
      <c r="A50" s="40">
        <f t="shared" si="1"/>
        <v>0</v>
      </c>
      <c r="B50" s="44"/>
      <c r="C50" s="37"/>
      <c r="D50" s="38"/>
      <c r="E50" s="37"/>
      <c r="F50" s="39"/>
      <c r="G50" s="37"/>
      <c r="H50" s="38"/>
      <c r="I50" s="37"/>
      <c r="J50" s="39"/>
      <c r="K50" s="37"/>
      <c r="L50" s="38"/>
      <c r="M50" s="37"/>
      <c r="N50" s="39"/>
      <c r="O50" s="37"/>
      <c r="P50" s="38"/>
      <c r="Q50" s="37"/>
      <c r="R50" s="46"/>
      <c r="S50" s="27">
        <f t="shared" si="2"/>
        <v>0</v>
      </c>
      <c r="T50" s="28">
        <f>MAX(0,S50/$R$51-0.000000000113*ROWS(T$4:T50))</f>
        <v>0</v>
      </c>
      <c r="U50" s="29">
        <f t="shared" si="3"/>
        <v>2</v>
      </c>
      <c r="V50" s="31" t="str">
        <f>R$4</f>
        <v>NAMES (not formulas) of Other Contents</v>
      </c>
      <c r="W50" s="32">
        <f>R50</f>
        <v>0</v>
      </c>
    </row>
    <row r="51" spans="1:21" ht="12.75" thickTop="1">
      <c r="A51" s="16"/>
      <c r="B51" s="17" t="s">
        <v>38</v>
      </c>
      <c r="C51" s="16">
        <f>SUM(C5:C50)</f>
        <v>5000</v>
      </c>
      <c r="D51" s="16">
        <f aca="true" t="shared" si="4" ref="D51:Q51">SUM(D5:D50)</f>
        <v>0</v>
      </c>
      <c r="E51" s="16">
        <f t="shared" si="4"/>
        <v>0</v>
      </c>
      <c r="F51" s="16">
        <f t="shared" si="4"/>
        <v>0</v>
      </c>
      <c r="G51" s="16">
        <f t="shared" si="4"/>
        <v>0</v>
      </c>
      <c r="H51" s="16">
        <f t="shared" si="4"/>
        <v>0</v>
      </c>
      <c r="I51" s="16">
        <f t="shared" si="4"/>
        <v>0</v>
      </c>
      <c r="J51" s="16">
        <f t="shared" si="4"/>
        <v>0</v>
      </c>
      <c r="K51" s="16">
        <f t="shared" si="4"/>
        <v>0</v>
      </c>
      <c r="L51" s="16">
        <f t="shared" si="4"/>
        <v>0</v>
      </c>
      <c r="M51" s="16">
        <f t="shared" si="4"/>
        <v>0</v>
      </c>
      <c r="N51" s="16">
        <f t="shared" si="4"/>
        <v>0</v>
      </c>
      <c r="O51" s="16">
        <f t="shared" si="4"/>
        <v>0</v>
      </c>
      <c r="P51" s="16">
        <f t="shared" si="4"/>
        <v>0</v>
      </c>
      <c r="Q51" s="16">
        <f t="shared" si="4"/>
        <v>0</v>
      </c>
      <c r="R51" s="16">
        <f>SUM(C51:Q51)</f>
        <v>5000</v>
      </c>
      <c r="S51" s="27"/>
      <c r="T51" s="28">
        <f>MAX(0,S51/$R$51-0.000000000113*ROWS(T$4:T51))</f>
        <v>0</v>
      </c>
      <c r="U51" s="29">
        <f t="shared" si="3"/>
        <v>2</v>
      </c>
    </row>
    <row r="52" spans="1:21" ht="12">
      <c r="A52" s="16"/>
      <c r="B52" s="16"/>
      <c r="C52" s="16"/>
      <c r="D52" s="16"/>
      <c r="E52" s="16"/>
      <c r="F52" s="16"/>
      <c r="G52" s="16"/>
      <c r="H52" s="16"/>
      <c r="I52" s="16"/>
      <c r="J52" s="16"/>
      <c r="K52" s="16"/>
      <c r="L52" s="16"/>
      <c r="M52" s="16"/>
      <c r="N52" s="16"/>
      <c r="O52" s="16"/>
      <c r="P52" s="16"/>
      <c r="Q52" s="16"/>
      <c r="R52" s="16" t="str">
        <f ca="1">OFFSET($A$4,0,ROWS(R$51:R52))</f>
        <v>Acetone</v>
      </c>
      <c r="S52" s="30">
        <f ca="1">OFFSET($A$51,0,ROWS(S$51:S52))</f>
        <v>5000</v>
      </c>
      <c r="T52" s="28">
        <f>MAX(0,S52/$R$51-0.000000000113*ROWS(T$4:T52))</f>
        <v>0.999999994463</v>
      </c>
      <c r="U52" s="29">
        <f t="shared" si="3"/>
        <v>1</v>
      </c>
    </row>
    <row r="53" spans="1:21" ht="12">
      <c r="A53" s="16"/>
      <c r="B53" s="16"/>
      <c r="C53" s="16"/>
      <c r="D53" s="16"/>
      <c r="E53" s="16"/>
      <c r="F53" s="16"/>
      <c r="G53" s="16"/>
      <c r="H53" s="16"/>
      <c r="I53" s="16"/>
      <c r="J53" s="16"/>
      <c r="K53" s="16"/>
      <c r="L53" s="16"/>
      <c r="M53" s="16"/>
      <c r="N53" s="16"/>
      <c r="O53" s="16"/>
      <c r="P53" s="16"/>
      <c r="Q53" s="16"/>
      <c r="R53" s="16" t="str">
        <f ca="1">OFFSET($A$4,0,ROWS(R$51:R53))</f>
        <v>Ethanol</v>
      </c>
      <c r="S53" s="30">
        <f ca="1">OFFSET($A$51,0,ROWS(S$51:S53))</f>
        <v>0</v>
      </c>
      <c r="T53" s="28">
        <f>MAX(0,S53/$R$51-0.000000000113*ROWS(T$4:T53))</f>
        <v>0</v>
      </c>
      <c r="U53" s="29">
        <f t="shared" si="3"/>
        <v>2</v>
      </c>
    </row>
    <row r="54" spans="1:21" ht="12">
      <c r="A54" s="16"/>
      <c r="B54" s="16"/>
      <c r="C54" s="16"/>
      <c r="D54" s="16"/>
      <c r="E54" s="16"/>
      <c r="F54" s="16"/>
      <c r="G54" s="16"/>
      <c r="H54" s="16"/>
      <c r="I54" s="16"/>
      <c r="J54" s="16"/>
      <c r="K54" s="16"/>
      <c r="L54" s="16"/>
      <c r="M54" s="16"/>
      <c r="N54" s="16"/>
      <c r="O54" s="16"/>
      <c r="P54" s="16"/>
      <c r="Q54" s="16"/>
      <c r="R54" s="16" t="str">
        <f ca="1">OFFSET($A$4,0,ROWS(R$51:R54))</f>
        <v>Ethyl Ether</v>
      </c>
      <c r="S54" s="30">
        <f ca="1">OFFSET($A$51,0,ROWS(S$51:S54))</f>
        <v>0</v>
      </c>
      <c r="T54" s="28">
        <f>MAX(0,S54/$R$51-0.000000000113*ROWS(T$4:T54))</f>
        <v>0</v>
      </c>
      <c r="U54" s="29">
        <f t="shared" si="3"/>
        <v>2</v>
      </c>
    </row>
    <row r="55" spans="1:21" ht="12">
      <c r="A55" s="16"/>
      <c r="B55" s="16"/>
      <c r="C55" s="16"/>
      <c r="D55" s="16"/>
      <c r="E55" s="16"/>
      <c r="F55" s="16"/>
      <c r="G55" s="16"/>
      <c r="H55" s="16"/>
      <c r="I55" s="16"/>
      <c r="J55" s="16"/>
      <c r="K55" s="16"/>
      <c r="L55" s="16"/>
      <c r="M55" s="16"/>
      <c r="N55" s="16"/>
      <c r="O55" s="16"/>
      <c r="P55" s="16"/>
      <c r="Q55" s="16"/>
      <c r="R55" s="16" t="str">
        <f ca="1">OFFSET($A$4,0,ROWS(R$51:R55))</f>
        <v>Isopropanol</v>
      </c>
      <c r="S55" s="30">
        <f ca="1">OFFSET($A$51,0,ROWS(S$51:S55))</f>
        <v>0</v>
      </c>
      <c r="T55" s="28">
        <f>MAX(0,S55/$R$51-0.000000000113*ROWS(T$4:T55))</f>
        <v>0</v>
      </c>
      <c r="U55" s="29">
        <f t="shared" si="3"/>
        <v>2</v>
      </c>
    </row>
    <row r="56" spans="1:21" ht="12">
      <c r="A56" s="16"/>
      <c r="B56" s="16"/>
      <c r="C56" s="16"/>
      <c r="D56" s="16"/>
      <c r="E56" s="16"/>
      <c r="F56" s="16"/>
      <c r="G56" s="16"/>
      <c r="H56" s="16"/>
      <c r="I56" s="16"/>
      <c r="J56" s="16"/>
      <c r="K56" s="16"/>
      <c r="L56" s="16"/>
      <c r="M56" s="16"/>
      <c r="N56" s="16"/>
      <c r="O56" s="16"/>
      <c r="P56" s="16"/>
      <c r="Q56" s="16"/>
      <c r="R56" s="16" t="str">
        <f ca="1">OFFSET($A$4,0,ROWS(R$51:R56))</f>
        <v>Methanol</v>
      </c>
      <c r="S56" s="30">
        <f ca="1">OFFSET($A$51,0,ROWS(S$51:S56))</f>
        <v>0</v>
      </c>
      <c r="T56" s="28">
        <f>MAX(0,S56/$R$51-0.000000000113*ROWS(T$4:T56))</f>
        <v>0</v>
      </c>
      <c r="U56" s="29">
        <f t="shared" si="3"/>
        <v>2</v>
      </c>
    </row>
    <row r="57" spans="1:21" ht="12">
      <c r="A57" s="16"/>
      <c r="B57" s="16"/>
      <c r="C57" s="16"/>
      <c r="D57" s="16"/>
      <c r="E57" s="16"/>
      <c r="F57" s="16"/>
      <c r="G57" s="16"/>
      <c r="H57" s="16"/>
      <c r="I57" s="16"/>
      <c r="J57" s="16"/>
      <c r="K57" s="16"/>
      <c r="L57" s="16"/>
      <c r="M57" s="16"/>
      <c r="N57" s="16"/>
      <c r="O57" s="16"/>
      <c r="P57" s="16"/>
      <c r="Q57" s="16"/>
      <c r="R57" s="16" t="str">
        <f ca="1">OFFSET($A$4,0,ROWS(R$51:R57))</f>
        <v>Tetrahydrofuran</v>
      </c>
      <c r="S57" s="30">
        <f ca="1">OFFSET($A$51,0,ROWS(S$51:S57))</f>
        <v>0</v>
      </c>
      <c r="T57" s="28">
        <f>MAX(0,S57/$R$51-0.000000000113*ROWS(T$4:T57))</f>
        <v>0</v>
      </c>
      <c r="U57" s="29">
        <f t="shared" si="3"/>
        <v>2</v>
      </c>
    </row>
    <row r="58" spans="1:21" ht="12">
      <c r="A58" s="16"/>
      <c r="B58" s="16"/>
      <c r="C58" s="16"/>
      <c r="D58" s="16"/>
      <c r="E58" s="16"/>
      <c r="F58" s="16"/>
      <c r="G58" s="16"/>
      <c r="H58" s="16"/>
      <c r="I58" s="16"/>
      <c r="J58" s="16"/>
      <c r="K58" s="16"/>
      <c r="L58" s="16"/>
      <c r="M58" s="16"/>
      <c r="N58" s="16"/>
      <c r="O58" s="16"/>
      <c r="P58" s="16"/>
      <c r="Q58" s="16"/>
      <c r="R58" s="16" t="str">
        <f ca="1">OFFSET($A$4,0,ROWS(R$51:R58))</f>
        <v>Ammonia (1 M)</v>
      </c>
      <c r="S58" s="30">
        <f ca="1">OFFSET($A$51,0,ROWS(S$51:S58))</f>
        <v>0</v>
      </c>
      <c r="T58" s="28">
        <f>MAX(0,S58/$R$51-0.000000000113*ROWS(T$4:T58))</f>
        <v>0</v>
      </c>
      <c r="U58" s="29">
        <f t="shared" si="3"/>
        <v>2</v>
      </c>
    </row>
    <row r="59" spans="1:21" ht="12">
      <c r="A59" s="16"/>
      <c r="B59" s="16"/>
      <c r="C59" s="16"/>
      <c r="D59" s="16"/>
      <c r="E59" s="16"/>
      <c r="F59" s="16"/>
      <c r="G59" s="16"/>
      <c r="H59" s="16"/>
      <c r="I59" s="16"/>
      <c r="J59" s="16"/>
      <c r="K59" s="16"/>
      <c r="L59" s="16"/>
      <c r="M59" s="16"/>
      <c r="N59" s="16"/>
      <c r="O59" s="16"/>
      <c r="P59" s="16"/>
      <c r="Q59" s="16"/>
      <c r="R59" s="16" t="str">
        <f ca="1">OFFSET($A$4,0,ROWS(R$51:R59))</f>
        <v>Triethylamine</v>
      </c>
      <c r="S59" s="30">
        <f ca="1">OFFSET($A$51,0,ROWS(S$51:S59))</f>
        <v>0</v>
      </c>
      <c r="T59" s="28">
        <f>MAX(0,S59/$R$51-0.000000000113*ROWS(T$4:T59))</f>
        <v>0</v>
      </c>
      <c r="U59" s="29">
        <f t="shared" si="3"/>
        <v>2</v>
      </c>
    </row>
    <row r="60" spans="1:21" ht="12">
      <c r="A60" s="16"/>
      <c r="B60" s="16"/>
      <c r="C60" s="16"/>
      <c r="D60" s="16"/>
      <c r="E60" s="16"/>
      <c r="F60" s="16"/>
      <c r="G60" s="16"/>
      <c r="H60" s="16"/>
      <c r="I60" s="16"/>
      <c r="J60" s="16"/>
      <c r="K60" s="16"/>
      <c r="L60" s="16"/>
      <c r="M60" s="16"/>
      <c r="N60" s="16"/>
      <c r="O60" s="16"/>
      <c r="P60" s="16"/>
      <c r="Q60" s="16"/>
      <c r="R60" s="16" t="str">
        <f ca="1">OFFSET($A$4,0,ROWS(R$51:R60))</f>
        <v>Sodium Hydroxide (g)</v>
      </c>
      <c r="S60" s="30">
        <f ca="1">OFFSET($A$51,0,ROWS(S$51:S60))</f>
        <v>0</v>
      </c>
      <c r="T60" s="28">
        <f>MAX(0,S60/$R$51-0.000000000113*ROWS(T$4:T60))</f>
        <v>0</v>
      </c>
      <c r="U60" s="29">
        <f t="shared" si="3"/>
        <v>2</v>
      </c>
    </row>
    <row r="61" spans="1:21" ht="12">
      <c r="A61" s="16"/>
      <c r="B61" s="16"/>
      <c r="C61" s="16"/>
      <c r="D61" s="16"/>
      <c r="E61" s="16"/>
      <c r="F61" s="16"/>
      <c r="G61" s="16"/>
      <c r="H61" s="16"/>
      <c r="I61" s="16"/>
      <c r="J61" s="16"/>
      <c r="K61" s="16"/>
      <c r="L61" s="16"/>
      <c r="M61" s="16"/>
      <c r="N61" s="16"/>
      <c r="O61" s="16"/>
      <c r="P61" s="16"/>
      <c r="Q61" s="16"/>
      <c r="R61" s="16" t="str">
        <f ca="1">OFFSET($A$4,0,ROWS(R$51:R61))</f>
        <v>1 M Sodium Hydroxide</v>
      </c>
      <c r="S61" s="30">
        <f ca="1">OFFSET($A$51,0,ROWS(S$51:S61))</f>
        <v>0</v>
      </c>
      <c r="T61" s="28">
        <f>MAX(0,S61/$R$51-0.000000000113*ROWS(T$4:T61))</f>
        <v>0</v>
      </c>
      <c r="U61" s="29">
        <f t="shared" si="3"/>
        <v>2</v>
      </c>
    </row>
    <row r="62" spans="1:21" ht="12">
      <c r="A62" s="16"/>
      <c r="B62" s="16"/>
      <c r="C62" s="16"/>
      <c r="D62" s="16"/>
      <c r="E62" s="16"/>
      <c r="F62" s="16"/>
      <c r="G62" s="16"/>
      <c r="H62" s="16"/>
      <c r="I62" s="16"/>
      <c r="J62" s="16"/>
      <c r="K62" s="16"/>
      <c r="L62" s="16"/>
      <c r="M62" s="16"/>
      <c r="N62" s="16"/>
      <c r="O62" s="16"/>
      <c r="P62" s="16"/>
      <c r="Q62" s="16"/>
      <c r="R62" s="16" t="str">
        <f ca="1">OFFSET($A$4,0,ROWS(R$51:R62))</f>
        <v>Sodium Carbonate (g)</v>
      </c>
      <c r="S62" s="30">
        <f ca="1">OFFSET($A$51,0,ROWS(S$51:S62))</f>
        <v>0</v>
      </c>
      <c r="T62" s="28">
        <f>MAX(0,S62/$R$51-0.000000000113*ROWS(T$4:T62))</f>
        <v>0</v>
      </c>
      <c r="U62" s="29">
        <f t="shared" si="3"/>
        <v>2</v>
      </c>
    </row>
    <row r="63" spans="1:21" ht="12">
      <c r="A63" s="16"/>
      <c r="B63" s="16"/>
      <c r="C63" s="16"/>
      <c r="D63" s="16"/>
      <c r="E63" s="16"/>
      <c r="F63" s="16"/>
      <c r="G63" s="16"/>
      <c r="H63" s="16"/>
      <c r="I63" s="16"/>
      <c r="J63" s="16"/>
      <c r="K63" s="16"/>
      <c r="L63" s="16"/>
      <c r="M63" s="16"/>
      <c r="N63" s="16"/>
      <c r="O63" s="16"/>
      <c r="P63" s="16"/>
      <c r="Q63" s="16"/>
      <c r="R63" s="16" t="str">
        <f ca="1">OFFSET($A$4,0,ROWS(R$51:R63))</f>
        <v>Potassium Hydroxide (g)</v>
      </c>
      <c r="S63" s="30">
        <f ca="1">OFFSET($A$51,0,ROWS(S$51:S63))</f>
        <v>0</v>
      </c>
      <c r="T63" s="28">
        <f>MAX(0,S63/$R$51-0.000000000113*ROWS(T$4:T63))</f>
        <v>0</v>
      </c>
      <c r="U63" s="29">
        <f t="shared" si="3"/>
        <v>2</v>
      </c>
    </row>
    <row r="64" spans="1:21" ht="12">
      <c r="A64" s="16"/>
      <c r="B64" s="16"/>
      <c r="C64" s="16"/>
      <c r="D64" s="16"/>
      <c r="E64" s="16"/>
      <c r="F64" s="16"/>
      <c r="G64" s="16"/>
      <c r="H64" s="16"/>
      <c r="I64" s="16"/>
      <c r="J64" s="16"/>
      <c r="K64" s="16"/>
      <c r="L64" s="16"/>
      <c r="M64" s="16"/>
      <c r="N64" s="16"/>
      <c r="O64" s="16"/>
      <c r="P64" s="16"/>
      <c r="Q64" s="16"/>
      <c r="R64" s="16" t="str">
        <f ca="1">OFFSET($A$4,0,ROWS(R$51:R64))</f>
        <v>1 M Potassium Hydroxide</v>
      </c>
      <c r="S64" s="30">
        <f ca="1">OFFSET($A$51,0,ROWS(S$51:S64))</f>
        <v>0</v>
      </c>
      <c r="T64" s="28">
        <f>MAX(0,S64/$R$51-0.000000000113*ROWS(T$4:T64))</f>
        <v>0</v>
      </c>
      <c r="U64" s="29">
        <f t="shared" si="3"/>
        <v>2</v>
      </c>
    </row>
    <row r="65" spans="1:21" ht="12">
      <c r="A65" s="16"/>
      <c r="B65" s="16"/>
      <c r="C65" s="16"/>
      <c r="D65" s="16"/>
      <c r="E65" s="16"/>
      <c r="F65" s="16"/>
      <c r="G65" s="16"/>
      <c r="H65" s="16"/>
      <c r="I65" s="16"/>
      <c r="J65" s="16"/>
      <c r="K65" s="16"/>
      <c r="L65" s="16"/>
      <c r="M65" s="16"/>
      <c r="N65" s="16"/>
      <c r="O65" s="16"/>
      <c r="P65" s="16"/>
      <c r="Q65" s="16"/>
      <c r="R65" s="16" t="str">
        <f ca="1">OFFSET($A$4,0,ROWS(R$51:R65))</f>
        <v>Water</v>
      </c>
      <c r="S65" s="30">
        <f ca="1">OFFSET($A$51,0,ROWS(S$51:S65))</f>
        <v>0</v>
      </c>
      <c r="T65" s="28">
        <f>MAX(0,S65/$R$51-0.000000000113*ROWS(T$4:T65))</f>
        <v>0</v>
      </c>
      <c r="U65" s="29">
        <f t="shared" si="3"/>
        <v>2</v>
      </c>
    </row>
  </sheetData>
  <sheetProtection sheet="1" objects="1" scenarios="1"/>
  <mergeCells count="4">
    <mergeCell ref="S3:U3"/>
    <mergeCell ref="A2:L2"/>
    <mergeCell ref="A1:L1"/>
    <mergeCell ref="N2:Q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23"/>
  <sheetViews>
    <sheetView workbookViewId="0" topLeftCell="A1">
      <selection activeCell="A4" sqref="A4"/>
    </sheetView>
  </sheetViews>
  <sheetFormatPr defaultColWidth="8.8515625" defaultRowHeight="12.75"/>
  <cols>
    <col min="1" max="1" width="83.28125" style="5" customWidth="1"/>
    <col min="2" max="2" width="25.7109375" style="6" customWidth="1"/>
    <col min="3" max="3" width="7.00390625" style="6" customWidth="1"/>
    <col min="4" max="4" width="7.00390625" style="7" customWidth="1"/>
    <col min="5" max="7" width="7.00390625" style="6" customWidth="1"/>
    <col min="8" max="16384" width="8.8515625" style="5" customWidth="1"/>
  </cols>
  <sheetData>
    <row r="1" spans="1:11" ht="18.75" customHeight="1">
      <c r="A1" s="73" t="str">
        <f>'Choose Waste Type'!E1</f>
        <v>Aqueous Basic Waste</v>
      </c>
      <c r="B1" s="8" t="s">
        <v>43</v>
      </c>
      <c r="C1" s="9"/>
      <c r="D1" s="10"/>
      <c r="E1" s="9"/>
      <c r="F1" s="9"/>
      <c r="G1" s="9"/>
      <c r="H1" s="9"/>
      <c r="I1" s="9"/>
      <c r="J1" s="9"/>
      <c r="K1" s="9"/>
    </row>
    <row r="2" spans="1:8" ht="16.5" customHeight="1">
      <c r="A2" s="74" t="str">
        <f>"Approximate "&amp;IF('Form for generating label'!S1="g","mass","volume")&amp;" = "&amp;IF('Form for generating label'!R1&gt;500,TEXT('Form for generating label'!R1/1000,"0.0 "&amp;IF(H2="g","kg","L")),TEXT('Form for generating label'!R1,"0")&amp;IF(H2="g"," g"," mL"))</f>
        <v>Approximate volume = 190 mL</v>
      </c>
      <c r="B2" s="8" t="s">
        <v>44</v>
      </c>
      <c r="C2" s="9"/>
      <c r="D2" s="10"/>
      <c r="E2" s="9"/>
      <c r="F2" s="6" t="s">
        <v>41</v>
      </c>
      <c r="G2" s="6">
        <f>'Form for generating label'!U51-1</f>
        <v>1</v>
      </c>
      <c r="H2" s="5" t="str">
        <f>'Form for generating label'!S1</f>
        <v>mL</v>
      </c>
    </row>
    <row r="3" spans="1:7" ht="15">
      <c r="A3" s="5" t="s">
        <v>42</v>
      </c>
      <c r="B3" s="6" t="str">
        <f ca="1">IF($F3&lt;=$G$2,OFFSET('Form for generating label'!$R$1,'to print--contents label'!$G3-1,0),"")</f>
        <v>Acetone</v>
      </c>
      <c r="C3" s="6">
        <f ca="1">IF($F3&lt;=$G$2,OFFSET('Form for generating label'!S$1,'to print--contents label'!$G3-1,0),"")</f>
        <v>5000</v>
      </c>
      <c r="D3" s="7">
        <f ca="1">IF($F3&lt;=$G$2,OFFSET('Form for generating label'!T$1,'to print--contents label'!$G3-1,0),"")</f>
        <v>0.999999994463</v>
      </c>
      <c r="F3" s="6">
        <v>1</v>
      </c>
      <c r="G3" s="6">
        <f>MATCH(F3,'Form for generating label'!U:U,0)</f>
        <v>52</v>
      </c>
    </row>
    <row r="4" spans="1:7" ht="15">
      <c r="A4" s="75" t="str">
        <f>TEXT(D3,IF(D3&lt;0.02,IF(D3&lt;0.002,"0.00%","0.0%"),"0%"))&amp;" "&amp;B3</f>
        <v>100% Acetone</v>
      </c>
      <c r="B4" s="6">
        <f ca="1">IF($F4&lt;=$G$2,OFFSET('Form for generating label'!$R$1,'to print--contents label'!$G4-1,0),"")</f>
      </c>
      <c r="C4" s="6">
        <f ca="1">IF($F4&lt;=$G$2,OFFSET('Form for generating label'!S$1,'to print--contents label'!$G4-1,0),"")</f>
      </c>
      <c r="D4" s="7">
        <f ca="1">IF($F4&lt;=$G$2,OFFSET('Form for generating label'!T$1,'to print--contents label'!$G4-1,0),"")</f>
      </c>
      <c r="F4" s="6">
        <v>2</v>
      </c>
      <c r="G4" s="6">
        <f>MATCH(F4,'Form for generating label'!U:U,0)</f>
        <v>5</v>
      </c>
    </row>
    <row r="5" spans="1:7" ht="15">
      <c r="A5" s="75" t="str">
        <f aca="true" t="shared" si="0" ref="A5:A43">TEXT(D4,IF(D4&lt;0.02,IF(D4&lt;0.002,"0.00%","0.0%"),"0%"))&amp;" "&amp;B4</f>
        <v> </v>
      </c>
      <c r="B5" s="6">
        <f ca="1">IF($F5&lt;=$G$2,OFFSET('Form for generating label'!$R$1,'to print--contents label'!$G5-1,0),"")</f>
      </c>
      <c r="C5" s="6">
        <f ca="1">IF($F5&lt;=$G$2,OFFSET('Form for generating label'!S$1,'to print--contents label'!$G5-1,0),"")</f>
      </c>
      <c r="D5" s="7">
        <f ca="1">IF($F5&lt;=$G$2,OFFSET('Form for generating label'!T$1,'to print--contents label'!$G5-1,0),"")</f>
      </c>
      <c r="F5" s="6">
        <v>3</v>
      </c>
      <c r="G5" s="6" t="e">
        <f>MATCH(F5,'Form for generating label'!U:U,0)</f>
        <v>#N/A</v>
      </c>
    </row>
    <row r="6" spans="1:7" ht="15">
      <c r="A6" s="75" t="str">
        <f t="shared" si="0"/>
        <v> </v>
      </c>
      <c r="B6" s="6">
        <f ca="1">IF($F6&lt;=$G$2,OFFSET('Form for generating label'!$R$1,'to print--contents label'!$G6-1,0),"")</f>
      </c>
      <c r="C6" s="6">
        <f ca="1">IF($F6&lt;=$G$2,OFFSET('Form for generating label'!S$1,'to print--contents label'!$G6-1,0),"")</f>
      </c>
      <c r="D6" s="7">
        <f ca="1">IF($F6&lt;=$G$2,OFFSET('Form for generating label'!T$1,'to print--contents label'!$G6-1,0),"")</f>
      </c>
      <c r="F6" s="6">
        <v>4</v>
      </c>
      <c r="G6" s="6" t="e">
        <f>MATCH(F6,'Form for generating label'!U:U,0)</f>
        <v>#N/A</v>
      </c>
    </row>
    <row r="7" spans="1:7" ht="15">
      <c r="A7" s="75" t="str">
        <f t="shared" si="0"/>
        <v> </v>
      </c>
      <c r="B7" s="6">
        <f ca="1">IF($F7&lt;=$G$2,OFFSET('Form for generating label'!$R$1,'to print--contents label'!$G7-1,0),"")</f>
      </c>
      <c r="C7" s="6">
        <f ca="1">IF($F7&lt;=$G$2,OFFSET('Form for generating label'!S$1,'to print--contents label'!$G7-1,0),"")</f>
      </c>
      <c r="D7" s="7">
        <f ca="1">IF($F7&lt;=$G$2,OFFSET('Form for generating label'!T$1,'to print--contents label'!$G7-1,0),"")</f>
      </c>
      <c r="F7" s="6">
        <v>5</v>
      </c>
      <c r="G7" s="6" t="e">
        <f>MATCH(F7,'Form for generating label'!U:U,0)</f>
        <v>#N/A</v>
      </c>
    </row>
    <row r="8" spans="1:7" ht="15">
      <c r="A8" s="75" t="str">
        <f t="shared" si="0"/>
        <v> </v>
      </c>
      <c r="B8" s="6">
        <f ca="1">IF($F8&lt;=$G$2,OFFSET('Form for generating label'!$R$1,'to print--contents label'!$G8-1,0),"")</f>
      </c>
      <c r="C8" s="6">
        <f ca="1">IF($F8&lt;=$G$2,OFFSET('Form for generating label'!S$1,'to print--contents label'!$G8-1,0),"")</f>
      </c>
      <c r="D8" s="7">
        <f ca="1">IF($F8&lt;=$G$2,OFFSET('Form for generating label'!T$1,'to print--contents label'!$G8-1,0),"")</f>
      </c>
      <c r="F8" s="6">
        <v>6</v>
      </c>
      <c r="G8" s="6" t="e">
        <f>MATCH(F8,'Form for generating label'!U:U,0)</f>
        <v>#N/A</v>
      </c>
    </row>
    <row r="9" spans="1:7" ht="15">
      <c r="A9" s="75" t="str">
        <f t="shared" si="0"/>
        <v> </v>
      </c>
      <c r="B9" s="6">
        <f ca="1">IF($F9&lt;=$G$2,OFFSET('Form for generating label'!$R$1,'to print--contents label'!$G9-1,0),"")</f>
      </c>
      <c r="C9" s="6">
        <f ca="1">IF($F9&lt;=$G$2,OFFSET('Form for generating label'!S$1,'to print--contents label'!$G9-1,0),"")</f>
      </c>
      <c r="D9" s="7">
        <f ca="1">IF($F9&lt;=$G$2,OFFSET('Form for generating label'!T$1,'to print--contents label'!$G9-1,0),"")</f>
      </c>
      <c r="F9" s="6">
        <v>7</v>
      </c>
      <c r="G9" s="6" t="e">
        <f>MATCH(F9,'Form for generating label'!U:U,0)</f>
        <v>#N/A</v>
      </c>
    </row>
    <row r="10" spans="1:7" ht="15">
      <c r="A10" s="75" t="str">
        <f t="shared" si="0"/>
        <v> </v>
      </c>
      <c r="B10" s="6">
        <f ca="1">IF($F10&lt;=$G$2,OFFSET('Form for generating label'!$R$1,'to print--contents label'!$G10-1,0),"")</f>
      </c>
      <c r="C10" s="6">
        <f ca="1">IF($F10&lt;=$G$2,OFFSET('Form for generating label'!S$1,'to print--contents label'!$G10-1,0),"")</f>
      </c>
      <c r="D10" s="7">
        <f ca="1">IF($F10&lt;=$G$2,OFFSET('Form for generating label'!T$1,'to print--contents label'!$G10-1,0),"")</f>
      </c>
      <c r="F10" s="6">
        <v>8</v>
      </c>
      <c r="G10" s="6" t="e">
        <f>MATCH(F10,'Form for generating label'!U:U,0)</f>
        <v>#N/A</v>
      </c>
    </row>
    <row r="11" spans="1:7" ht="15">
      <c r="A11" s="75" t="str">
        <f t="shared" si="0"/>
        <v> </v>
      </c>
      <c r="B11" s="6">
        <f ca="1">IF($F11&lt;=$G$2,OFFSET('Form for generating label'!$R$1,'to print--contents label'!$G11-1,0),"")</f>
      </c>
      <c r="C11" s="6">
        <f ca="1">IF($F11&lt;=$G$2,OFFSET('Form for generating label'!S$1,'to print--contents label'!$G11-1,0),"")</f>
      </c>
      <c r="D11" s="7">
        <f ca="1">IF($F11&lt;=$G$2,OFFSET('Form for generating label'!T$1,'to print--contents label'!$G11-1,0),"")</f>
      </c>
      <c r="F11" s="6">
        <v>9</v>
      </c>
      <c r="G11" s="6" t="e">
        <f>MATCH(F11,'Form for generating label'!U:U,0)</f>
        <v>#N/A</v>
      </c>
    </row>
    <row r="12" spans="1:7" ht="15">
      <c r="A12" s="75" t="str">
        <f t="shared" si="0"/>
        <v> </v>
      </c>
      <c r="B12" s="6">
        <f ca="1">IF($F12&lt;=$G$2,OFFSET('Form for generating label'!$R$1,'to print--contents label'!$G12-1,0),"")</f>
      </c>
      <c r="C12" s="6">
        <f ca="1">IF($F12&lt;=$G$2,OFFSET('Form for generating label'!S$1,'to print--contents label'!$G12-1,0),"")</f>
      </c>
      <c r="D12" s="7">
        <f ca="1">IF($F12&lt;=$G$2,OFFSET('Form for generating label'!T$1,'to print--contents label'!$G12-1,0),"")</f>
      </c>
      <c r="F12" s="6">
        <v>10</v>
      </c>
      <c r="G12" s="6" t="e">
        <f>MATCH(F12,'Form for generating label'!U:U,0)</f>
        <v>#N/A</v>
      </c>
    </row>
    <row r="13" spans="1:7" ht="15">
      <c r="A13" s="75" t="str">
        <f t="shared" si="0"/>
        <v> </v>
      </c>
      <c r="B13" s="6">
        <f ca="1">IF($F13&lt;=$G$2,OFFSET('Form for generating label'!$R$1,'to print--contents label'!$G13-1,0),"")</f>
      </c>
      <c r="C13" s="6">
        <f ca="1">IF($F13&lt;=$G$2,OFFSET('Form for generating label'!S$1,'to print--contents label'!$G13-1,0),"")</f>
      </c>
      <c r="D13" s="7">
        <f ca="1">IF($F13&lt;=$G$2,OFFSET('Form for generating label'!T$1,'to print--contents label'!$G13-1,0),"")</f>
      </c>
      <c r="F13" s="6">
        <v>11</v>
      </c>
      <c r="G13" s="6" t="e">
        <f>MATCH(F13,'Form for generating label'!U:U,0)</f>
        <v>#N/A</v>
      </c>
    </row>
    <row r="14" spans="1:7" ht="15">
      <c r="A14" s="75" t="str">
        <f t="shared" si="0"/>
        <v> </v>
      </c>
      <c r="B14" s="6">
        <f ca="1">IF($F14&lt;=$G$2,OFFSET('Form for generating label'!$R$1,'to print--contents label'!$G14-1,0),"")</f>
      </c>
      <c r="C14" s="6">
        <f ca="1">IF($F14&lt;=$G$2,OFFSET('Form for generating label'!S$1,'to print--contents label'!$G14-1,0),"")</f>
      </c>
      <c r="D14" s="7">
        <f ca="1">IF($F14&lt;=$G$2,OFFSET('Form for generating label'!T$1,'to print--contents label'!$G14-1,0),"")</f>
      </c>
      <c r="F14" s="6">
        <v>12</v>
      </c>
      <c r="G14" s="6" t="e">
        <f>MATCH(F14,'Form for generating label'!U:U,0)</f>
        <v>#N/A</v>
      </c>
    </row>
    <row r="15" spans="1:7" ht="15">
      <c r="A15" s="75" t="str">
        <f t="shared" si="0"/>
        <v> </v>
      </c>
      <c r="B15" s="6">
        <f ca="1">IF($F15&lt;=$G$2,OFFSET('Form for generating label'!$R$1,'to print--contents label'!$G15-1,0),"")</f>
      </c>
      <c r="C15" s="6">
        <f ca="1">IF($F15&lt;=$G$2,OFFSET('Form for generating label'!S$1,'to print--contents label'!$G15-1,0),"")</f>
      </c>
      <c r="D15" s="7">
        <f ca="1">IF($F15&lt;=$G$2,OFFSET('Form for generating label'!T$1,'to print--contents label'!$G15-1,0),"")</f>
      </c>
      <c r="F15" s="6">
        <v>13</v>
      </c>
      <c r="G15" s="6" t="e">
        <f>MATCH(F15,'Form for generating label'!U:U,0)</f>
        <v>#N/A</v>
      </c>
    </row>
    <row r="16" spans="1:7" ht="15">
      <c r="A16" s="75" t="str">
        <f t="shared" si="0"/>
        <v> </v>
      </c>
      <c r="B16" s="6">
        <f ca="1">IF($F16&lt;=$G$2,OFFSET('Form for generating label'!$R$1,'to print--contents label'!$G16-1,0),"")</f>
      </c>
      <c r="C16" s="6">
        <f ca="1">IF($F16&lt;=$G$2,OFFSET('Form for generating label'!S$1,'to print--contents label'!$G16-1,0),"")</f>
      </c>
      <c r="D16" s="7">
        <f ca="1">IF($F16&lt;=$G$2,OFFSET('Form for generating label'!T$1,'to print--contents label'!$G16-1,0),"")</f>
      </c>
      <c r="F16" s="6">
        <v>14</v>
      </c>
      <c r="G16" s="6" t="e">
        <f>MATCH(F16,'Form for generating label'!U:U,0)</f>
        <v>#N/A</v>
      </c>
    </row>
    <row r="17" spans="1:7" ht="15">
      <c r="A17" s="75" t="str">
        <f t="shared" si="0"/>
        <v> </v>
      </c>
      <c r="B17" s="6">
        <f ca="1">IF($F17&lt;=$G$2,OFFSET('Form for generating label'!$R$1,'to print--contents label'!$G17-1,0),"")</f>
      </c>
      <c r="C17" s="6">
        <f ca="1">IF($F17&lt;=$G$2,OFFSET('Form for generating label'!S$1,'to print--contents label'!$G17-1,0),"")</f>
      </c>
      <c r="D17" s="7">
        <f ca="1">IF($F17&lt;=$G$2,OFFSET('Form for generating label'!T$1,'to print--contents label'!$G17-1,0),"")</f>
      </c>
      <c r="F17" s="6">
        <v>15</v>
      </c>
      <c r="G17" s="6" t="e">
        <f>MATCH(F17,'Form for generating label'!U:U,0)</f>
        <v>#N/A</v>
      </c>
    </row>
    <row r="18" spans="1:7" ht="15">
      <c r="A18" s="75" t="str">
        <f t="shared" si="0"/>
        <v> </v>
      </c>
      <c r="B18" s="6">
        <f ca="1">IF($F18&lt;=$G$2,OFFSET('Form for generating label'!$R$1,'to print--contents label'!$G18-1,0),"")</f>
      </c>
      <c r="C18" s="6">
        <f ca="1">IF($F18&lt;=$G$2,OFFSET('Form for generating label'!S$1,'to print--contents label'!$G18-1,0),"")</f>
      </c>
      <c r="D18" s="7">
        <f ca="1">IF($F18&lt;=$G$2,OFFSET('Form for generating label'!T$1,'to print--contents label'!$G18-1,0),"")</f>
      </c>
      <c r="F18" s="6">
        <v>16</v>
      </c>
      <c r="G18" s="6" t="e">
        <f>MATCH(F18,'Form for generating label'!U:U,0)</f>
        <v>#N/A</v>
      </c>
    </row>
    <row r="19" spans="1:7" ht="15">
      <c r="A19" s="75" t="str">
        <f t="shared" si="0"/>
        <v> </v>
      </c>
      <c r="B19" s="6">
        <f ca="1">IF($F19&lt;=$G$2,OFFSET('Form for generating label'!$R$1,'to print--contents label'!$G19-1,0),"")</f>
      </c>
      <c r="C19" s="6">
        <f ca="1">IF($F19&lt;=$G$2,OFFSET('Form for generating label'!S$1,'to print--contents label'!$G19-1,0),"")</f>
      </c>
      <c r="D19" s="7">
        <f ca="1">IF($F19&lt;=$G$2,OFFSET('Form for generating label'!T$1,'to print--contents label'!$G19-1,0),"")</f>
      </c>
      <c r="F19" s="6">
        <v>17</v>
      </c>
      <c r="G19" s="6" t="e">
        <f>MATCH(F19,'Form for generating label'!U:U,0)</f>
        <v>#N/A</v>
      </c>
    </row>
    <row r="20" spans="1:7" ht="15">
      <c r="A20" s="75" t="str">
        <f t="shared" si="0"/>
        <v> </v>
      </c>
      <c r="B20" s="6">
        <f ca="1">IF($F20&lt;=$G$2,OFFSET('Form for generating label'!$R$1,'to print--contents label'!$G20-1,0),"")</f>
      </c>
      <c r="C20" s="6">
        <f ca="1">IF($F20&lt;=$G$2,OFFSET('Form for generating label'!S$1,'to print--contents label'!$G20-1,0),"")</f>
      </c>
      <c r="D20" s="7">
        <f ca="1">IF($F20&lt;=$G$2,OFFSET('Form for generating label'!T$1,'to print--contents label'!$G20-1,0),"")</f>
      </c>
      <c r="F20" s="6">
        <v>18</v>
      </c>
      <c r="G20" s="6" t="e">
        <f>MATCH(F20,'Form for generating label'!U:U,0)</f>
        <v>#N/A</v>
      </c>
    </row>
    <row r="21" spans="1:7" ht="15">
      <c r="A21" s="75" t="str">
        <f t="shared" si="0"/>
        <v> </v>
      </c>
      <c r="B21" s="6">
        <f ca="1">IF($F21&lt;=$G$2,OFFSET('Form for generating label'!$R$1,'to print--contents label'!$G21-1,0),"")</f>
      </c>
      <c r="C21" s="6">
        <f ca="1">IF($F21&lt;=$G$2,OFFSET('Form for generating label'!S$1,'to print--contents label'!$G21-1,0),"")</f>
      </c>
      <c r="D21" s="7">
        <f ca="1">IF($F21&lt;=$G$2,OFFSET('Form for generating label'!T$1,'to print--contents label'!$G21-1,0),"")</f>
      </c>
      <c r="F21" s="6">
        <v>19</v>
      </c>
      <c r="G21" s="6" t="e">
        <f>MATCH(F21,'Form for generating label'!U:U,0)</f>
        <v>#N/A</v>
      </c>
    </row>
    <row r="22" spans="1:7" ht="15">
      <c r="A22" s="75" t="str">
        <f t="shared" si="0"/>
        <v> </v>
      </c>
      <c r="B22" s="6">
        <f ca="1">IF($F22&lt;=$G$2,OFFSET('Form for generating label'!$R$1,'to print--contents label'!$G22-1,0),"")</f>
      </c>
      <c r="C22" s="6">
        <f ca="1">IF($F22&lt;=$G$2,OFFSET('Form for generating label'!S$1,'to print--contents label'!$G22-1,0),"")</f>
      </c>
      <c r="D22" s="7">
        <f ca="1">IF($F22&lt;=$G$2,OFFSET('Form for generating label'!T$1,'to print--contents label'!$G22-1,0),"")</f>
      </c>
      <c r="F22" s="6">
        <v>20</v>
      </c>
      <c r="G22" s="6" t="e">
        <f>MATCH(F22,'Form for generating label'!U:U,0)</f>
        <v>#N/A</v>
      </c>
    </row>
    <row r="23" spans="1:7" ht="15">
      <c r="A23" s="75" t="str">
        <f t="shared" si="0"/>
        <v> </v>
      </c>
      <c r="B23" s="6">
        <f ca="1">IF($F23&lt;=$G$2,OFFSET('Form for generating label'!$R$1,'to print--contents label'!$G23-1,0),"")</f>
      </c>
      <c r="C23" s="6">
        <f ca="1">IF($F23&lt;=$G$2,OFFSET('Form for generating label'!S$1,'to print--contents label'!$G23-1,0),"")</f>
      </c>
      <c r="D23" s="7">
        <f ca="1">IF($F23&lt;=$G$2,OFFSET('Form for generating label'!T$1,'to print--contents label'!$G23-1,0),"")</f>
      </c>
      <c r="F23" s="6">
        <v>21</v>
      </c>
      <c r="G23" s="6" t="e">
        <f>MATCH(F23,'Form for generating label'!U:U,0)</f>
        <v>#N/A</v>
      </c>
    </row>
    <row r="24" spans="1:7" ht="15">
      <c r="A24" s="75" t="str">
        <f t="shared" si="0"/>
        <v> </v>
      </c>
      <c r="B24" s="6">
        <f ca="1">IF($F24&lt;=$G$2,OFFSET('Form for generating label'!$R$1,'to print--contents label'!$G24-1,0),"")</f>
      </c>
      <c r="C24" s="6">
        <f ca="1">IF($F24&lt;=$G$2,OFFSET('Form for generating label'!S$1,'to print--contents label'!$G24-1,0),"")</f>
      </c>
      <c r="D24" s="7">
        <f ca="1">IF($F24&lt;=$G$2,OFFSET('Form for generating label'!T$1,'to print--contents label'!$G24-1,0),"")</f>
      </c>
      <c r="F24" s="6">
        <v>22</v>
      </c>
      <c r="G24" s="6" t="e">
        <f>MATCH(F24,'Form for generating label'!U:U,0)</f>
        <v>#N/A</v>
      </c>
    </row>
    <row r="25" spans="1:7" ht="15">
      <c r="A25" s="75" t="str">
        <f t="shared" si="0"/>
        <v> </v>
      </c>
      <c r="B25" s="6">
        <f ca="1">IF($F25&lt;=$G$2,OFFSET('Form for generating label'!$R$1,'to print--contents label'!$G25-1,0),"")</f>
      </c>
      <c r="C25" s="6">
        <f ca="1">IF($F25&lt;=$G$2,OFFSET('Form for generating label'!S$1,'to print--contents label'!$G25-1,0),"")</f>
      </c>
      <c r="D25" s="7">
        <f ca="1">IF($F25&lt;=$G$2,OFFSET('Form for generating label'!T$1,'to print--contents label'!$G25-1,0),"")</f>
      </c>
      <c r="F25" s="6">
        <v>23</v>
      </c>
      <c r="G25" s="6" t="e">
        <f>MATCH(F25,'Form for generating label'!U:U,0)</f>
        <v>#N/A</v>
      </c>
    </row>
    <row r="26" spans="1:7" ht="15">
      <c r="A26" s="75" t="str">
        <f t="shared" si="0"/>
        <v> </v>
      </c>
      <c r="B26" s="6">
        <f ca="1">IF($F26&lt;=$G$2,OFFSET('Form for generating label'!$R$1,'to print--contents label'!$G26-1,0),"")</f>
      </c>
      <c r="C26" s="6">
        <f ca="1">IF($F26&lt;=$G$2,OFFSET('Form for generating label'!S$1,'to print--contents label'!$G26-1,0),"")</f>
      </c>
      <c r="D26" s="7">
        <f ca="1">IF($F26&lt;=$G$2,OFFSET('Form for generating label'!T$1,'to print--contents label'!$G26-1,0),"")</f>
      </c>
      <c r="F26" s="6">
        <v>24</v>
      </c>
      <c r="G26" s="6" t="e">
        <f>MATCH(F26,'Form for generating label'!U:U,0)</f>
        <v>#N/A</v>
      </c>
    </row>
    <row r="27" spans="1:7" ht="15">
      <c r="A27" s="75" t="str">
        <f t="shared" si="0"/>
        <v> </v>
      </c>
      <c r="B27" s="6">
        <f ca="1">IF($F27&lt;=$G$2,OFFSET('Form for generating label'!$R$1,'to print--contents label'!$G27-1,0),"")</f>
      </c>
      <c r="C27" s="6">
        <f ca="1">IF($F27&lt;=$G$2,OFFSET('Form for generating label'!S$1,'to print--contents label'!$G27-1,0),"")</f>
      </c>
      <c r="D27" s="7">
        <f ca="1">IF($F27&lt;=$G$2,OFFSET('Form for generating label'!T$1,'to print--contents label'!$G27-1,0),"")</f>
      </c>
      <c r="F27" s="6">
        <v>25</v>
      </c>
      <c r="G27" s="6" t="e">
        <f>MATCH(F27,'Form for generating label'!U:U,0)</f>
        <v>#N/A</v>
      </c>
    </row>
    <row r="28" spans="1:7" ht="15">
      <c r="A28" s="75" t="str">
        <f t="shared" si="0"/>
        <v> </v>
      </c>
      <c r="B28" s="6">
        <f ca="1">IF($F28&lt;=$G$2,OFFSET('Form for generating label'!$R$1,'to print--contents label'!$G28-1,0),"")</f>
      </c>
      <c r="C28" s="6">
        <f ca="1">IF($F28&lt;=$G$2,OFFSET('Form for generating label'!S$1,'to print--contents label'!$G28-1,0),"")</f>
      </c>
      <c r="D28" s="7">
        <f ca="1">IF($F28&lt;=$G$2,OFFSET('Form for generating label'!T$1,'to print--contents label'!$G28-1,0),"")</f>
      </c>
      <c r="F28" s="6">
        <v>26</v>
      </c>
      <c r="G28" s="6" t="e">
        <f>MATCH(F28,'Form for generating label'!U:U,0)</f>
        <v>#N/A</v>
      </c>
    </row>
    <row r="29" spans="1:7" ht="15">
      <c r="A29" s="75" t="str">
        <f t="shared" si="0"/>
        <v> </v>
      </c>
      <c r="B29" s="6">
        <f ca="1">IF($F29&lt;=$G$2,OFFSET('Form for generating label'!$R$1,'to print--contents label'!$G29-1,0),"")</f>
      </c>
      <c r="C29" s="6">
        <f ca="1">IF($F29&lt;=$G$2,OFFSET('Form for generating label'!S$1,'to print--contents label'!$G29-1,0),"")</f>
      </c>
      <c r="D29" s="7">
        <f ca="1">IF($F29&lt;=$G$2,OFFSET('Form for generating label'!T$1,'to print--contents label'!$G29-1,0),"")</f>
      </c>
      <c r="F29" s="6">
        <v>27</v>
      </c>
      <c r="G29" s="6" t="e">
        <f>MATCH(F29,'Form for generating label'!U:U,0)</f>
        <v>#N/A</v>
      </c>
    </row>
    <row r="30" spans="1:7" ht="15">
      <c r="A30" s="75" t="str">
        <f t="shared" si="0"/>
        <v> </v>
      </c>
      <c r="B30" s="6">
        <f ca="1">IF($F30&lt;=$G$2,OFFSET('Form for generating label'!$R$1,'to print--contents label'!$G30-1,0),"")</f>
      </c>
      <c r="C30" s="6">
        <f ca="1">IF($F30&lt;=$G$2,OFFSET('Form for generating label'!S$1,'to print--contents label'!$G30-1,0),"")</f>
      </c>
      <c r="D30" s="7">
        <f ca="1">IF($F30&lt;=$G$2,OFFSET('Form for generating label'!T$1,'to print--contents label'!$G30-1,0),"")</f>
      </c>
      <c r="F30" s="6">
        <v>28</v>
      </c>
      <c r="G30" s="6" t="e">
        <f>MATCH(F30,'Form for generating label'!U:U,0)</f>
        <v>#N/A</v>
      </c>
    </row>
    <row r="31" spans="1:7" ht="15">
      <c r="A31" s="75" t="str">
        <f t="shared" si="0"/>
        <v> </v>
      </c>
      <c r="B31" s="6">
        <f ca="1">IF($F31&lt;=$G$2,OFFSET('Form for generating label'!$R$1,'to print--contents label'!$G31-1,0),"")</f>
      </c>
      <c r="C31" s="6">
        <f ca="1">IF($F31&lt;=$G$2,OFFSET('Form for generating label'!S$1,'to print--contents label'!$G31-1,0),"")</f>
      </c>
      <c r="D31" s="7">
        <f ca="1">IF($F31&lt;=$G$2,OFFSET('Form for generating label'!T$1,'to print--contents label'!$G31-1,0),"")</f>
      </c>
      <c r="F31" s="6">
        <v>29</v>
      </c>
      <c r="G31" s="6" t="e">
        <f>MATCH(F31,'Form for generating label'!U:U,0)</f>
        <v>#N/A</v>
      </c>
    </row>
    <row r="32" spans="1:7" ht="15">
      <c r="A32" s="75" t="str">
        <f t="shared" si="0"/>
        <v> </v>
      </c>
      <c r="B32" s="6">
        <f ca="1">IF($F32&lt;=$G$2,OFFSET('Form for generating label'!$R$1,'to print--contents label'!$G32-1,0),"")</f>
      </c>
      <c r="C32" s="6">
        <f ca="1">IF($F32&lt;=$G$2,OFFSET('Form for generating label'!S$1,'to print--contents label'!$G32-1,0),"")</f>
      </c>
      <c r="D32" s="7">
        <f ca="1">IF($F32&lt;=$G$2,OFFSET('Form for generating label'!T$1,'to print--contents label'!$G32-1,0),"")</f>
      </c>
      <c r="F32" s="6">
        <v>30</v>
      </c>
      <c r="G32" s="6" t="e">
        <f>MATCH(F32,'Form for generating label'!U:U,0)</f>
        <v>#N/A</v>
      </c>
    </row>
    <row r="33" spans="1:7" ht="15">
      <c r="A33" s="75" t="str">
        <f t="shared" si="0"/>
        <v> </v>
      </c>
      <c r="B33" s="6">
        <f ca="1">IF($F33&lt;=$G$2,OFFSET('Form for generating label'!$R$1,'to print--contents label'!$G33-1,0),"")</f>
      </c>
      <c r="C33" s="6">
        <f ca="1">IF($F33&lt;=$G$2,OFFSET('Form for generating label'!S$1,'to print--contents label'!$G33-1,0),"")</f>
      </c>
      <c r="D33" s="7">
        <f ca="1">IF($F33&lt;=$G$2,OFFSET('Form for generating label'!T$1,'to print--contents label'!$G33-1,0),"")</f>
      </c>
      <c r="F33" s="6">
        <v>31</v>
      </c>
      <c r="G33" s="6" t="e">
        <f>MATCH(F33,'Form for generating label'!U:U,0)</f>
        <v>#N/A</v>
      </c>
    </row>
    <row r="34" spans="1:7" ht="15">
      <c r="A34" s="75" t="str">
        <f t="shared" si="0"/>
        <v> </v>
      </c>
      <c r="B34" s="6">
        <f ca="1">IF($F34&lt;=$G$2,OFFSET('Form for generating label'!$R$1,'to print--contents label'!$G34-1,0),"")</f>
      </c>
      <c r="C34" s="6">
        <f ca="1">IF($F34&lt;=$G$2,OFFSET('Form for generating label'!S$1,'to print--contents label'!$G34-1,0),"")</f>
      </c>
      <c r="D34" s="7">
        <f ca="1">IF($F34&lt;=$G$2,OFFSET('Form for generating label'!T$1,'to print--contents label'!$G34-1,0),"")</f>
      </c>
      <c r="F34" s="6">
        <v>32</v>
      </c>
      <c r="G34" s="6" t="e">
        <f>MATCH(F34,'Form for generating label'!U:U,0)</f>
        <v>#N/A</v>
      </c>
    </row>
    <row r="35" spans="1:7" ht="15">
      <c r="A35" s="75" t="str">
        <f t="shared" si="0"/>
        <v> </v>
      </c>
      <c r="B35" s="6">
        <f ca="1">IF($F35&lt;=$G$2,OFFSET('Form for generating label'!$R$1,'to print--contents label'!$G35-1,0),"")</f>
      </c>
      <c r="C35" s="6">
        <f ca="1">IF($F35&lt;=$G$2,OFFSET('Form for generating label'!S$1,'to print--contents label'!$G35-1,0),"")</f>
      </c>
      <c r="D35" s="7">
        <f ca="1">IF($F35&lt;=$G$2,OFFSET('Form for generating label'!T$1,'to print--contents label'!$G35-1,0),"")</f>
      </c>
      <c r="F35" s="6">
        <v>33</v>
      </c>
      <c r="G35" s="6" t="e">
        <f>MATCH(F35,'Form for generating label'!U:U,0)</f>
        <v>#N/A</v>
      </c>
    </row>
    <row r="36" spans="1:7" ht="15">
      <c r="A36" s="75" t="str">
        <f t="shared" si="0"/>
        <v> </v>
      </c>
      <c r="B36" s="6">
        <f ca="1">IF($F36&lt;=$G$2,OFFSET('Form for generating label'!$R$1,'to print--contents label'!$G36-1,0),"")</f>
      </c>
      <c r="C36" s="6">
        <f ca="1">IF($F36&lt;=$G$2,OFFSET('Form for generating label'!S$1,'to print--contents label'!$G36-1,0),"")</f>
      </c>
      <c r="D36" s="7">
        <f ca="1">IF($F36&lt;=$G$2,OFFSET('Form for generating label'!T$1,'to print--contents label'!$G36-1,0),"")</f>
      </c>
      <c r="F36" s="6">
        <v>34</v>
      </c>
      <c r="G36" s="6" t="e">
        <f>MATCH(F36,'Form for generating label'!U:U,0)</f>
        <v>#N/A</v>
      </c>
    </row>
    <row r="37" spans="1:7" ht="15">
      <c r="A37" s="75" t="str">
        <f t="shared" si="0"/>
        <v> </v>
      </c>
      <c r="B37" s="6">
        <f ca="1">IF($F37&lt;=$G$2,OFFSET('Form for generating label'!$R$1,'to print--contents label'!$G37-1,0),"")</f>
      </c>
      <c r="C37" s="6">
        <f ca="1">IF($F37&lt;=$G$2,OFFSET('Form for generating label'!S$1,'to print--contents label'!$G37-1,0),"")</f>
      </c>
      <c r="D37" s="7">
        <f ca="1">IF($F37&lt;=$G$2,OFFSET('Form for generating label'!T$1,'to print--contents label'!$G37-1,0),"")</f>
      </c>
      <c r="F37" s="6">
        <v>35</v>
      </c>
      <c r="G37" s="6" t="e">
        <f>MATCH(F37,'Form for generating label'!U:U,0)</f>
        <v>#N/A</v>
      </c>
    </row>
    <row r="38" spans="1:7" ht="15">
      <c r="A38" s="75" t="str">
        <f t="shared" si="0"/>
        <v> </v>
      </c>
      <c r="B38" s="6">
        <f ca="1">IF($F38&lt;=$G$2,OFFSET('Form for generating label'!$R$1,'to print--contents label'!$G38-1,0),"")</f>
      </c>
      <c r="C38" s="6">
        <f ca="1">IF($F38&lt;=$G$2,OFFSET('Form for generating label'!S$1,'to print--contents label'!$G38-1,0),"")</f>
      </c>
      <c r="D38" s="7">
        <f ca="1">IF($F38&lt;=$G$2,OFFSET('Form for generating label'!T$1,'to print--contents label'!$G38-1,0),"")</f>
      </c>
      <c r="F38" s="6">
        <v>36</v>
      </c>
      <c r="G38" s="6" t="e">
        <f>MATCH(F38,'Form for generating label'!U:U,0)</f>
        <v>#N/A</v>
      </c>
    </row>
    <row r="39" spans="1:7" ht="15">
      <c r="A39" s="75" t="str">
        <f t="shared" si="0"/>
        <v> </v>
      </c>
      <c r="B39" s="6">
        <f ca="1">IF($F39&lt;=$G$2,OFFSET('Form for generating label'!$R$1,'to print--contents label'!$G39-1,0),"")</f>
      </c>
      <c r="C39" s="6">
        <f ca="1">IF($F39&lt;=$G$2,OFFSET('Form for generating label'!S$1,'to print--contents label'!$G39-1,0),"")</f>
      </c>
      <c r="D39" s="7">
        <f ca="1">IF($F39&lt;=$G$2,OFFSET('Form for generating label'!T$1,'to print--contents label'!$G39-1,0),"")</f>
      </c>
      <c r="F39" s="6">
        <v>37</v>
      </c>
      <c r="G39" s="6" t="e">
        <f>MATCH(F39,'Form for generating label'!U:U,0)</f>
        <v>#N/A</v>
      </c>
    </row>
    <row r="40" spans="1:7" ht="15">
      <c r="A40" s="75" t="str">
        <f t="shared" si="0"/>
        <v> </v>
      </c>
      <c r="B40" s="6">
        <f ca="1">IF($F40&lt;=$G$2,OFFSET('Form for generating label'!$R$1,'to print--contents label'!$G40-1,0),"")</f>
      </c>
      <c r="C40" s="6">
        <f ca="1">IF($F40&lt;=$G$2,OFFSET('Form for generating label'!S$1,'to print--contents label'!$G40-1,0),"")</f>
      </c>
      <c r="D40" s="7">
        <f ca="1">IF($F40&lt;=$G$2,OFFSET('Form for generating label'!T$1,'to print--contents label'!$G40-1,0),"")</f>
      </c>
      <c r="F40" s="6">
        <v>38</v>
      </c>
      <c r="G40" s="6" t="e">
        <f>MATCH(F40,'Form for generating label'!U:U,0)</f>
        <v>#N/A</v>
      </c>
    </row>
    <row r="41" spans="1:7" ht="15">
      <c r="A41" s="75" t="str">
        <f t="shared" si="0"/>
        <v> </v>
      </c>
      <c r="B41" s="6">
        <f ca="1">IF($F41&lt;=$G$2,OFFSET('Form for generating label'!$R$1,'to print--contents label'!$G41-1,0),"")</f>
      </c>
      <c r="C41" s="6">
        <f ca="1">IF($F41&lt;=$G$2,OFFSET('Form for generating label'!S$1,'to print--contents label'!$G41-1,0),"")</f>
      </c>
      <c r="D41" s="7">
        <f ca="1">IF($F41&lt;=$G$2,OFFSET('Form for generating label'!T$1,'to print--contents label'!$G41-1,0),"")</f>
      </c>
      <c r="F41" s="6">
        <v>39</v>
      </c>
      <c r="G41" s="6" t="e">
        <f>MATCH(F41,'Form for generating label'!U:U,0)</f>
        <v>#N/A</v>
      </c>
    </row>
    <row r="42" spans="1:7" ht="15">
      <c r="A42" s="75" t="str">
        <f t="shared" si="0"/>
        <v> </v>
      </c>
      <c r="B42" s="6">
        <f ca="1">IF($F42&lt;=$G$2,OFFSET('Form for generating label'!$R$1,'to print--contents label'!$G42-1,0),"")</f>
      </c>
      <c r="C42" s="6">
        <f ca="1">IF($F42&lt;=$G$2,OFFSET('Form for generating label'!S$1,'to print--contents label'!$G42-1,0),"")</f>
      </c>
      <c r="D42" s="7">
        <f ca="1">IF($F42&lt;=$G$2,OFFSET('Form for generating label'!T$1,'to print--contents label'!$G42-1,0),"")</f>
      </c>
      <c r="F42" s="6">
        <v>40</v>
      </c>
      <c r="G42" s="6" t="e">
        <f>MATCH(F42,'Form for generating label'!U:U,0)</f>
        <v>#N/A</v>
      </c>
    </row>
    <row r="43" spans="1:7" ht="15">
      <c r="A43" s="75" t="str">
        <f t="shared" si="0"/>
        <v> </v>
      </c>
      <c r="B43" s="6">
        <f ca="1">IF($F43&lt;=$G$2,OFFSET('Form for generating label'!$R$1,'to print--contents label'!$G43-1,0),"")</f>
      </c>
      <c r="C43" s="6">
        <f ca="1">IF($F43&lt;=$G$2,OFFSET('Form for generating label'!S$1,'to print--contents label'!$G43-1,0),"")</f>
      </c>
      <c r="D43" s="7">
        <f ca="1">IF($F43&lt;=$G$2,OFFSET('Form for generating label'!T$1,'to print--contents label'!$G43-1,0),"")</f>
      </c>
      <c r="F43" s="6">
        <v>41</v>
      </c>
      <c r="G43" s="6" t="e">
        <f>MATCH(F43,'Form for generating label'!U:U,0)</f>
        <v>#N/A</v>
      </c>
    </row>
    <row r="44" s="6" customFormat="1" ht="15">
      <c r="D44" s="7"/>
    </row>
    <row r="45" s="6" customFormat="1" ht="15">
      <c r="D45" s="7"/>
    </row>
    <row r="46" s="6" customFormat="1" ht="15">
      <c r="D46" s="7"/>
    </row>
    <row r="47" s="6" customFormat="1" ht="15">
      <c r="D47" s="7"/>
    </row>
    <row r="48" s="6" customFormat="1" ht="15">
      <c r="D48" s="7"/>
    </row>
    <row r="49" s="6" customFormat="1" ht="15">
      <c r="D49" s="7"/>
    </row>
    <row r="50" s="6" customFormat="1" ht="15">
      <c r="D50" s="7"/>
    </row>
    <row r="51" s="6" customFormat="1" ht="15">
      <c r="D51" s="7"/>
    </row>
    <row r="52" s="6" customFormat="1" ht="15">
      <c r="D52" s="7"/>
    </row>
    <row r="53" s="6" customFormat="1" ht="15">
      <c r="D53" s="7"/>
    </row>
    <row r="54" s="6" customFormat="1" ht="15">
      <c r="D54" s="7"/>
    </row>
    <row r="55" s="6" customFormat="1" ht="15">
      <c r="D55" s="7"/>
    </row>
    <row r="56" s="6" customFormat="1" ht="15">
      <c r="D56" s="7"/>
    </row>
    <row r="57" s="6" customFormat="1" ht="15">
      <c r="D57" s="7"/>
    </row>
    <row r="58" s="6" customFormat="1" ht="15">
      <c r="D58" s="7"/>
    </row>
    <row r="59" s="6" customFormat="1" ht="15">
      <c r="D59" s="7"/>
    </row>
    <row r="60" s="6" customFormat="1" ht="15">
      <c r="D60" s="7"/>
    </row>
    <row r="61" s="6" customFormat="1" ht="15">
      <c r="D61" s="7"/>
    </row>
    <row r="62" s="6" customFormat="1" ht="15">
      <c r="D62" s="7"/>
    </row>
    <row r="63" s="6" customFormat="1" ht="15">
      <c r="D63" s="7"/>
    </row>
    <row r="64" s="6" customFormat="1" ht="15">
      <c r="D64" s="7"/>
    </row>
    <row r="65" s="6" customFormat="1" ht="15">
      <c r="D65" s="7"/>
    </row>
    <row r="66" s="6" customFormat="1" ht="15">
      <c r="D66" s="7"/>
    </row>
    <row r="67" s="6" customFormat="1" ht="15">
      <c r="D67" s="7"/>
    </row>
    <row r="68" s="6" customFormat="1" ht="15">
      <c r="D68" s="7"/>
    </row>
    <row r="69" s="6" customFormat="1" ht="15">
      <c r="D69" s="7"/>
    </row>
    <row r="70" s="6" customFormat="1" ht="15">
      <c r="D70" s="7"/>
    </row>
    <row r="71" s="6" customFormat="1" ht="15">
      <c r="D71" s="7"/>
    </row>
    <row r="72" s="6" customFormat="1" ht="15">
      <c r="D72" s="7"/>
    </row>
    <row r="73" s="6" customFormat="1" ht="15">
      <c r="D73" s="7"/>
    </row>
    <row r="74" s="6" customFormat="1" ht="15">
      <c r="D74" s="7"/>
    </row>
    <row r="75" s="6" customFormat="1" ht="15">
      <c r="D75" s="7"/>
    </row>
    <row r="76" s="6" customFormat="1" ht="15">
      <c r="D76" s="7"/>
    </row>
    <row r="77" s="6" customFormat="1" ht="15">
      <c r="D77" s="7"/>
    </row>
    <row r="78" s="6" customFormat="1" ht="15">
      <c r="D78" s="7"/>
    </row>
    <row r="79" s="6" customFormat="1" ht="15">
      <c r="D79" s="7"/>
    </row>
    <row r="80" s="6" customFormat="1" ht="15">
      <c r="D80" s="7"/>
    </row>
    <row r="81" s="6" customFormat="1" ht="15">
      <c r="D81" s="7"/>
    </row>
    <row r="82" s="6" customFormat="1" ht="15">
      <c r="D82" s="7"/>
    </row>
    <row r="83" s="6" customFormat="1" ht="15">
      <c r="D83" s="7"/>
    </row>
    <row r="84" s="6" customFormat="1" ht="15">
      <c r="D84" s="7"/>
    </row>
    <row r="85" s="6" customFormat="1" ht="15">
      <c r="D85" s="7"/>
    </row>
    <row r="86" s="6" customFormat="1" ht="15">
      <c r="D86" s="7"/>
    </row>
    <row r="87" s="6" customFormat="1" ht="15">
      <c r="D87" s="7"/>
    </row>
    <row r="88" s="6" customFormat="1" ht="15">
      <c r="D88" s="7"/>
    </row>
    <row r="89" s="6" customFormat="1" ht="15">
      <c r="D89" s="7"/>
    </row>
    <row r="90" s="6" customFormat="1" ht="15">
      <c r="D90" s="7"/>
    </row>
    <row r="91" s="6" customFormat="1" ht="15">
      <c r="D91" s="7"/>
    </row>
    <row r="92" s="6" customFormat="1" ht="15">
      <c r="D92" s="7"/>
    </row>
    <row r="93" s="6" customFormat="1" ht="15">
      <c r="D93" s="7"/>
    </row>
    <row r="94" s="6" customFormat="1" ht="15">
      <c r="D94" s="7"/>
    </row>
    <row r="95" s="6" customFormat="1" ht="15">
      <c r="D95" s="7"/>
    </row>
    <row r="96" s="6" customFormat="1" ht="15">
      <c r="D96" s="7"/>
    </row>
    <row r="97" s="6" customFormat="1" ht="15">
      <c r="D97" s="7"/>
    </row>
    <row r="98" s="6" customFormat="1" ht="15">
      <c r="D98" s="7"/>
    </row>
    <row r="99" s="6" customFormat="1" ht="15">
      <c r="D99" s="7"/>
    </row>
    <row r="100" s="6" customFormat="1" ht="15">
      <c r="D100" s="7"/>
    </row>
    <row r="101" s="6" customFormat="1" ht="15">
      <c r="D101" s="7"/>
    </row>
    <row r="102" s="6" customFormat="1" ht="15">
      <c r="D102" s="7"/>
    </row>
    <row r="103" s="6" customFormat="1" ht="15">
      <c r="D103" s="7"/>
    </row>
    <row r="104" s="6" customFormat="1" ht="15">
      <c r="D104" s="7"/>
    </row>
    <row r="105" s="6" customFormat="1" ht="15">
      <c r="D105" s="7"/>
    </row>
    <row r="106" s="6" customFormat="1" ht="15">
      <c r="D106" s="7"/>
    </row>
    <row r="107" s="6" customFormat="1" ht="15">
      <c r="D107" s="7"/>
    </row>
    <row r="108" s="6" customFormat="1" ht="15">
      <c r="D108" s="7"/>
    </row>
    <row r="109" s="6" customFormat="1" ht="15">
      <c r="D109" s="7"/>
    </row>
    <row r="110" s="6" customFormat="1" ht="15">
      <c r="D110" s="7"/>
    </row>
    <row r="111" s="6" customFormat="1" ht="15">
      <c r="D111" s="7"/>
    </row>
    <row r="112" s="6" customFormat="1" ht="15">
      <c r="D112" s="7"/>
    </row>
    <row r="113" s="6" customFormat="1" ht="15">
      <c r="D113" s="7"/>
    </row>
    <row r="114" s="6" customFormat="1" ht="15">
      <c r="D114" s="7"/>
    </row>
    <row r="115" s="6" customFormat="1" ht="15">
      <c r="D115" s="7"/>
    </row>
    <row r="116" s="6" customFormat="1" ht="15">
      <c r="D116" s="7"/>
    </row>
    <row r="117" s="6" customFormat="1" ht="15">
      <c r="D117" s="7"/>
    </row>
    <row r="118" s="6" customFormat="1" ht="15">
      <c r="D118" s="7"/>
    </row>
    <row r="119" s="6" customFormat="1" ht="15">
      <c r="D119" s="7"/>
    </row>
    <row r="120" s="6" customFormat="1" ht="15">
      <c r="D120" s="7"/>
    </row>
    <row r="121" s="6" customFormat="1" ht="15">
      <c r="D121" s="7"/>
    </row>
    <row r="122" s="6" customFormat="1" ht="15">
      <c r="D122" s="7"/>
    </row>
    <row r="123" s="6" customFormat="1" ht="15">
      <c r="D123" s="7"/>
    </row>
    <row r="124" s="6" customFormat="1" ht="15">
      <c r="D124" s="7"/>
    </row>
    <row r="125" s="6" customFormat="1" ht="15">
      <c r="D125" s="7"/>
    </row>
    <row r="126" s="6" customFormat="1" ht="15">
      <c r="D126" s="7"/>
    </row>
    <row r="127" s="6" customFormat="1" ht="15">
      <c r="D127" s="7"/>
    </row>
    <row r="128" s="6" customFormat="1" ht="15">
      <c r="D128" s="7"/>
    </row>
    <row r="129" s="6" customFormat="1" ht="15">
      <c r="D129" s="7"/>
    </row>
    <row r="130" s="6" customFormat="1" ht="15">
      <c r="D130" s="7"/>
    </row>
    <row r="131" s="6" customFormat="1" ht="15">
      <c r="D131" s="7"/>
    </row>
    <row r="132" s="6" customFormat="1" ht="15">
      <c r="D132" s="7"/>
    </row>
    <row r="133" s="6" customFormat="1" ht="15">
      <c r="D133" s="7"/>
    </row>
    <row r="134" s="6" customFormat="1" ht="15">
      <c r="D134" s="7"/>
    </row>
    <row r="135" s="6" customFormat="1" ht="15">
      <c r="D135" s="7"/>
    </row>
    <row r="136" s="6" customFormat="1" ht="15">
      <c r="D136" s="7"/>
    </row>
    <row r="137" s="6" customFormat="1" ht="15">
      <c r="D137" s="7"/>
    </row>
    <row r="138" s="6" customFormat="1" ht="15">
      <c r="D138" s="7"/>
    </row>
    <row r="139" s="6" customFormat="1" ht="15">
      <c r="D139" s="7"/>
    </row>
    <row r="140" s="6" customFormat="1" ht="15">
      <c r="D140" s="7"/>
    </row>
    <row r="141" s="6" customFormat="1" ht="15">
      <c r="D141" s="7"/>
    </row>
    <row r="142" s="6" customFormat="1" ht="15">
      <c r="D142" s="7"/>
    </row>
    <row r="143" s="6" customFormat="1" ht="15">
      <c r="D143" s="7"/>
    </row>
    <row r="144" s="6" customFormat="1" ht="15">
      <c r="D144" s="7"/>
    </row>
    <row r="145" s="6" customFormat="1" ht="15">
      <c r="D145" s="7"/>
    </row>
    <row r="146" s="6" customFormat="1" ht="15">
      <c r="D146" s="7"/>
    </row>
    <row r="147" s="6" customFormat="1" ht="15">
      <c r="D147" s="7"/>
    </row>
    <row r="148" s="6" customFormat="1" ht="15">
      <c r="D148" s="7"/>
    </row>
    <row r="149" s="6" customFormat="1" ht="15">
      <c r="D149" s="7"/>
    </row>
    <row r="150" s="6" customFormat="1" ht="15">
      <c r="D150" s="7"/>
    </row>
    <row r="151" s="6" customFormat="1" ht="15">
      <c r="D151" s="7"/>
    </row>
    <row r="152" s="6" customFormat="1" ht="15">
      <c r="D152" s="7"/>
    </row>
    <row r="153" s="6" customFormat="1" ht="15">
      <c r="D153" s="7"/>
    </row>
    <row r="154" s="6" customFormat="1" ht="15">
      <c r="D154" s="7"/>
    </row>
    <row r="155" s="6" customFormat="1" ht="15">
      <c r="D155" s="7"/>
    </row>
    <row r="156" s="6" customFormat="1" ht="15">
      <c r="D156" s="7"/>
    </row>
    <row r="157" s="6" customFormat="1" ht="15">
      <c r="D157" s="7"/>
    </row>
    <row r="158" s="6" customFormat="1" ht="15">
      <c r="D158" s="7"/>
    </row>
    <row r="159" s="6" customFormat="1" ht="15">
      <c r="D159" s="7"/>
    </row>
    <row r="160" s="6" customFormat="1" ht="15">
      <c r="D160" s="7"/>
    </row>
    <row r="161" s="6" customFormat="1" ht="15">
      <c r="D161" s="7"/>
    </row>
    <row r="162" s="6" customFormat="1" ht="15">
      <c r="D162" s="7"/>
    </row>
    <row r="163" s="6" customFormat="1" ht="15">
      <c r="D163" s="7"/>
    </row>
    <row r="164" s="6" customFormat="1" ht="15">
      <c r="D164" s="7"/>
    </row>
    <row r="165" s="6" customFormat="1" ht="15">
      <c r="D165" s="7"/>
    </row>
    <row r="166" s="6" customFormat="1" ht="15">
      <c r="D166" s="7"/>
    </row>
    <row r="167" s="6" customFormat="1" ht="15">
      <c r="D167" s="7"/>
    </row>
    <row r="168" s="6" customFormat="1" ht="15">
      <c r="D168" s="7"/>
    </row>
    <row r="169" s="6" customFormat="1" ht="15">
      <c r="D169" s="7"/>
    </row>
    <row r="170" s="6" customFormat="1" ht="15">
      <c r="D170" s="7"/>
    </row>
    <row r="171" s="6" customFormat="1" ht="15">
      <c r="D171" s="7"/>
    </row>
    <row r="172" s="6" customFormat="1" ht="15">
      <c r="D172" s="7"/>
    </row>
    <row r="173" s="6" customFormat="1" ht="15">
      <c r="D173" s="7"/>
    </row>
    <row r="174" s="6" customFormat="1" ht="15">
      <c r="D174" s="7"/>
    </row>
    <row r="175" s="6" customFormat="1" ht="15">
      <c r="D175" s="7"/>
    </row>
    <row r="176" s="6" customFormat="1" ht="15">
      <c r="D176" s="7"/>
    </row>
    <row r="177" s="6" customFormat="1" ht="15">
      <c r="D177" s="7"/>
    </row>
    <row r="178" s="6" customFormat="1" ht="15">
      <c r="D178" s="7"/>
    </row>
    <row r="179" s="6" customFormat="1" ht="15">
      <c r="D179" s="7"/>
    </row>
    <row r="180" s="6" customFormat="1" ht="15">
      <c r="D180" s="7"/>
    </row>
    <row r="181" s="6" customFormat="1" ht="15">
      <c r="D181" s="7"/>
    </row>
    <row r="182" s="6" customFormat="1" ht="15">
      <c r="D182" s="7"/>
    </row>
    <row r="183" s="6" customFormat="1" ht="15">
      <c r="D183" s="7"/>
    </row>
    <row r="184" s="6" customFormat="1" ht="15">
      <c r="D184" s="7"/>
    </row>
    <row r="185" s="6" customFormat="1" ht="15">
      <c r="D185" s="7"/>
    </row>
    <row r="186" s="6" customFormat="1" ht="15">
      <c r="D186" s="7"/>
    </row>
    <row r="187" s="6" customFormat="1" ht="15">
      <c r="D187" s="7"/>
    </row>
    <row r="188" s="6" customFormat="1" ht="15">
      <c r="D188" s="7"/>
    </row>
    <row r="189" s="6" customFormat="1" ht="15">
      <c r="D189" s="7"/>
    </row>
    <row r="190" s="6" customFormat="1" ht="15">
      <c r="D190" s="7"/>
    </row>
    <row r="191" s="6" customFormat="1" ht="15">
      <c r="D191" s="7"/>
    </row>
    <row r="192" s="6" customFormat="1" ht="15">
      <c r="D192" s="7"/>
    </row>
    <row r="193" s="6" customFormat="1" ht="15">
      <c r="D193" s="7"/>
    </row>
    <row r="194" s="6" customFormat="1" ht="15">
      <c r="D194" s="7"/>
    </row>
    <row r="195" s="6" customFormat="1" ht="15">
      <c r="D195" s="7"/>
    </row>
    <row r="196" s="6" customFormat="1" ht="15">
      <c r="D196" s="7"/>
    </row>
    <row r="197" s="6" customFormat="1" ht="15">
      <c r="D197" s="7"/>
    </row>
    <row r="198" s="6" customFormat="1" ht="15">
      <c r="D198" s="7"/>
    </row>
    <row r="199" s="6" customFormat="1" ht="15">
      <c r="D199" s="7"/>
    </row>
    <row r="200" s="6" customFormat="1" ht="15">
      <c r="D200" s="7"/>
    </row>
    <row r="201" s="6" customFormat="1" ht="15">
      <c r="D201" s="7"/>
    </row>
    <row r="202" s="6" customFormat="1" ht="15">
      <c r="D202" s="7"/>
    </row>
    <row r="203" s="6" customFormat="1" ht="15">
      <c r="D203" s="7"/>
    </row>
    <row r="204" s="6" customFormat="1" ht="15">
      <c r="D204" s="7"/>
    </row>
    <row r="205" s="6" customFormat="1" ht="15">
      <c r="D205" s="7"/>
    </row>
    <row r="206" s="6" customFormat="1" ht="15">
      <c r="D206" s="7"/>
    </row>
    <row r="207" s="6" customFormat="1" ht="15">
      <c r="D207" s="7"/>
    </row>
    <row r="208" s="6" customFormat="1" ht="15">
      <c r="D208" s="7"/>
    </row>
    <row r="209" s="6" customFormat="1" ht="15">
      <c r="D209" s="7"/>
    </row>
    <row r="210" s="6" customFormat="1" ht="15">
      <c r="D210" s="7"/>
    </row>
    <row r="211" s="6" customFormat="1" ht="15">
      <c r="D211" s="7"/>
    </row>
    <row r="212" s="6" customFormat="1" ht="15">
      <c r="D212" s="7"/>
    </row>
    <row r="213" s="6" customFormat="1" ht="15">
      <c r="D213" s="7"/>
    </row>
    <row r="214" s="6" customFormat="1" ht="15">
      <c r="D214" s="7"/>
    </row>
    <row r="215" s="6" customFormat="1" ht="15">
      <c r="D215" s="7"/>
    </row>
    <row r="216" s="6" customFormat="1" ht="15">
      <c r="D216" s="7"/>
    </row>
    <row r="217" s="6" customFormat="1" ht="15">
      <c r="D217" s="7"/>
    </row>
    <row r="218" s="6" customFormat="1" ht="15">
      <c r="D218" s="7"/>
    </row>
    <row r="219" s="6" customFormat="1" ht="15">
      <c r="D219" s="7"/>
    </row>
    <row r="220" s="6" customFormat="1" ht="15">
      <c r="D220" s="7"/>
    </row>
    <row r="221" s="6" customFormat="1" ht="15">
      <c r="D221" s="7"/>
    </row>
    <row r="222" s="6" customFormat="1" ht="15">
      <c r="D222" s="7"/>
    </row>
    <row r="223" s="6" customFormat="1" ht="15">
      <c r="D223" s="7"/>
    </row>
  </sheetData>
  <sheetProtection/>
  <printOptions horizontalCentered="1" verticalCentered="1"/>
  <pageMargins left="0.75" right="0.7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Haverford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rscarrow</dc:creator>
  <cp:keywords/>
  <dc:description/>
  <cp:lastModifiedBy>Rob Scarrow</cp:lastModifiedBy>
  <cp:lastPrinted>2014-01-13T13:28:50Z</cp:lastPrinted>
  <dcterms:created xsi:type="dcterms:W3CDTF">2006-07-09T19:01:30Z</dcterms:created>
  <dcterms:modified xsi:type="dcterms:W3CDTF">2014-01-13T13:31:11Z</dcterms:modified>
  <cp:category/>
  <cp:version/>
  <cp:contentType/>
  <cp:contentStatus/>
</cp:coreProperties>
</file>